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dkovav\Desktop\"/>
    </mc:Choice>
  </mc:AlternateContent>
  <xr:revisionPtr revIDLastSave="0" documentId="8_{32B1856B-66CC-4F27-8F51-529281248E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učty" sheetId="8" r:id="rId1"/>
    <sheet name="AVT" sheetId="5" r:id="rId2"/>
    <sheet name="Pomůcky" sheetId="7" r:id="rId3"/>
    <sheet name="#Figury" sheetId="4" state="hidden" r:id="rId4"/>
  </sheets>
  <definedNames>
    <definedName name="_xlnm.Print_Titles" localSheetId="1">AVT!$9:$9</definedName>
    <definedName name="_xlnm.Print_Titles" localSheetId="2">Pomůcky!$9:$9</definedName>
    <definedName name="_xlnm.Print_Area" localSheetId="1">AVT!$A$1:$H$31</definedName>
    <definedName name="_xlnm.Print_Area" localSheetId="2">Pomůcky!$A$1:$J$129</definedName>
    <definedName name="Z_65E3123D_ED26_44E3_A414_09EEEF825484_.wvu.Cols" localSheetId="1" hidden="1">AVT!#REF!,AVT!#REF!,AVT!#REF!</definedName>
    <definedName name="Z_65E3123D_ED26_44E3_A414_09EEEF825484_.wvu.Cols" localSheetId="2" hidden="1">Pomůcky!#REF!,Pomůcky!#REF!,Pomůcky!#REF!</definedName>
    <definedName name="Z_65E3123D_ED26_44E3_A414_09EEEF825484_.wvu.PrintArea" localSheetId="1" hidden="1">AVT!$A$1:$H$31</definedName>
    <definedName name="Z_65E3123D_ED26_44E3_A414_09EEEF825484_.wvu.PrintArea" localSheetId="2" hidden="1">Pomůcky!$A$1:$J$129</definedName>
    <definedName name="Z_65E3123D_ED26_44E3_A414_09EEEF825484_.wvu.PrintTitles" localSheetId="1" hidden="1">AVT!$9:$9</definedName>
    <definedName name="Z_65E3123D_ED26_44E3_A414_09EEEF825484_.wvu.PrintTitles" localSheetId="2" hidden="1">Pomůcky!$9:$9</definedName>
    <definedName name="Z_65E3123D_ED26_44E3_A414_09EEEF825484_.wvu.Rows" localSheetId="1" hidden="1">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</definedName>
    <definedName name="Z_65E3123D_ED26_44E3_A414_09EEEF825484_.wvu.Rows" localSheetId="2" hidden="1">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</definedName>
    <definedName name="Z_82B4F4D9_5370_4303_A97E_2A49E01AF629_.wvu.Cols" localSheetId="1" hidden="1">AVT!#REF!,AVT!#REF!,AVT!#REF!</definedName>
    <definedName name="Z_82B4F4D9_5370_4303_A97E_2A49E01AF629_.wvu.Cols" localSheetId="2" hidden="1">Pomůcky!#REF!,Pomůcky!#REF!,Pomůcky!#REF!</definedName>
    <definedName name="Z_82B4F4D9_5370_4303_A97E_2A49E01AF629_.wvu.PrintArea" localSheetId="1" hidden="1">AVT!$A$1:$H$31</definedName>
    <definedName name="Z_82B4F4D9_5370_4303_A97E_2A49E01AF629_.wvu.PrintArea" localSheetId="2" hidden="1">Pomůcky!$A$1:$J$129</definedName>
    <definedName name="Z_82B4F4D9_5370_4303_A97E_2A49E01AF629_.wvu.PrintTitles" localSheetId="1" hidden="1">AVT!$9:$9</definedName>
    <definedName name="Z_82B4F4D9_5370_4303_A97E_2A49E01AF629_.wvu.PrintTitles" localSheetId="2" hidden="1">Pomůcky!$9:$9</definedName>
    <definedName name="Z_82B4F4D9_5370_4303_A97E_2A49E01AF629_.wvu.Rows" localSheetId="1" hidden="1">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</definedName>
    <definedName name="Z_82B4F4D9_5370_4303_A97E_2A49E01AF629_.wvu.Rows" localSheetId="2" hidden="1">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</definedName>
    <definedName name="Z_D6CFA044_0C8C_4ECE_96A2_AFF3DD5E0425_.wvu.Cols" localSheetId="1" hidden="1">AVT!#REF!,AVT!#REF!,AVT!#REF!</definedName>
    <definedName name="Z_D6CFA044_0C8C_4ECE_96A2_AFF3DD5E0425_.wvu.Cols" localSheetId="2" hidden="1">Pomůcky!#REF!,Pomůcky!#REF!,Pomůcky!#REF!</definedName>
    <definedName name="Z_D6CFA044_0C8C_4ECE_96A2_AFF3DD5E0425_.wvu.PrintArea" localSheetId="1" hidden="1">AVT!$A$1:$H$31</definedName>
    <definedName name="Z_D6CFA044_0C8C_4ECE_96A2_AFF3DD5E0425_.wvu.PrintArea" localSheetId="2" hidden="1">Pomůcky!$A$1:$J$129</definedName>
    <definedName name="Z_D6CFA044_0C8C_4ECE_96A2_AFF3DD5E0425_.wvu.PrintTitles" localSheetId="1" hidden="1">AVT!$9:$9</definedName>
    <definedName name="Z_D6CFA044_0C8C_4ECE_96A2_AFF3DD5E0425_.wvu.PrintTitles" localSheetId="2" hidden="1">Pomůcky!$9:$9</definedName>
    <definedName name="Z_D6CFA044_0C8C_4ECE_96A2_AFF3DD5E0425_.wvu.Rows" localSheetId="1" hidden="1">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,AVT!#REF!</definedName>
    <definedName name="Z_D6CFA044_0C8C_4ECE_96A2_AFF3DD5E0425_.wvu.Rows" localSheetId="2" hidden="1">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,Pomůcky!#REF!</definedName>
  </definedNames>
  <calcPr calcId="191029"/>
  <customWorkbookViews>
    <customWorkbookView name="Sebastian Fenyk – osobní zobrazení" guid="{65E3123D-ED26-44E3-A414-09EEEF825484}" mergeInterval="0" personalView="1" maximized="1" xWindow="-8" yWindow="-8" windowWidth="1936" windowHeight="1056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Petr Smolík – osobní zobrazení" guid="{D6CFA044-0C8C-4ECE-96A2-AFF3DD5E0425}" mergeInterval="0" personalView="1" maximized="1" xWindow="1911" yWindow="-9" windowWidth="1938" windowHeight="104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25" i="5"/>
  <c r="G24" i="5"/>
  <c r="G49" i="7" l="1"/>
  <c r="G27" i="5"/>
  <c r="G26" i="5"/>
  <c r="G23" i="5"/>
  <c r="G22" i="5"/>
  <c r="G21" i="5"/>
  <c r="G20" i="5"/>
  <c r="G19" i="5"/>
  <c r="G110" i="7" l="1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2" i="7" l="1"/>
  <c r="G61" i="7"/>
  <c r="G124" i="7" l="1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67" i="7"/>
  <c r="G66" i="7"/>
  <c r="G65" i="7"/>
  <c r="G64" i="7"/>
  <c r="G63" i="7"/>
  <c r="G60" i="7"/>
  <c r="G59" i="7"/>
  <c r="G58" i="7"/>
  <c r="G56" i="7"/>
  <c r="G55" i="7"/>
  <c r="G54" i="7"/>
  <c r="G53" i="7"/>
  <c r="G52" i="7"/>
  <c r="G51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19" i="7"/>
  <c r="G20" i="7"/>
  <c r="G21" i="7"/>
  <c r="G22" i="7"/>
  <c r="G23" i="7"/>
  <c r="G24" i="7"/>
  <c r="G25" i="7"/>
  <c r="G26" i="7"/>
  <c r="G27" i="7"/>
  <c r="G28" i="7"/>
  <c r="G16" i="5"/>
  <c r="G50" i="7" l="1"/>
  <c r="G48" i="7"/>
  <c r="G47" i="7"/>
  <c r="G46" i="7"/>
  <c r="G45" i="7"/>
  <c r="G43" i="7" l="1"/>
  <c r="G18" i="7"/>
  <c r="G17" i="7"/>
  <c r="G16" i="7"/>
  <c r="G15" i="7"/>
  <c r="G14" i="7"/>
  <c r="G13" i="7"/>
  <c r="G12" i="7"/>
  <c r="G11" i="7" l="1"/>
  <c r="G129" i="7" s="1"/>
  <c r="G10" i="7" l="1"/>
  <c r="B10" i="8"/>
  <c r="G28" i="5"/>
  <c r="G17" i="5"/>
  <c r="G14" i="5"/>
  <c r="G13" i="5" l="1"/>
  <c r="G18" i="5"/>
  <c r="G15" i="5" s="1"/>
  <c r="G11" i="5"/>
  <c r="G10" i="5" l="1"/>
  <c r="G31" i="5" l="1"/>
  <c r="B9" i="8" l="1"/>
  <c r="B12" i="8" s="1"/>
  <c r="B13" i="8" s="1"/>
</calcChain>
</file>

<file path=xl/sharedStrings.xml><?xml version="1.0" encoding="utf-8"?>
<sst xmlns="http://schemas.openxmlformats.org/spreadsheetml/2006/main" count="428" uniqueCount="175">
  <si>
    <t>Datum:</t>
  </si>
  <si>
    <t>P.Č.</t>
  </si>
  <si>
    <t>MJ</t>
  </si>
  <si>
    <t>Množství celkem</t>
  </si>
  <si>
    <t>kus</t>
  </si>
  <si>
    <t>Cena jednotková bez DPH</t>
  </si>
  <si>
    <t>Cena celkem bez DPH</t>
  </si>
  <si>
    <t>Kód položky / název</t>
  </si>
  <si>
    <t>Celkem bez DPH</t>
  </si>
  <si>
    <t>Interaktivní systém</t>
  </si>
  <si>
    <t>Pomůcky</t>
  </si>
  <si>
    <t>Interaktivní zobrazovač</t>
  </si>
  <si>
    <t>IT vybavení</t>
  </si>
  <si>
    <t>Uchazeč</t>
  </si>
  <si>
    <t>název , IČ</t>
  </si>
  <si>
    <t>Kontakt:</t>
  </si>
  <si>
    <t>osoba, telefon, e_mail</t>
  </si>
  <si>
    <t>Celkem bez DPH:</t>
  </si>
  <si>
    <t>Sada nádobí na vaření - z prvotřídní nerezové oceli, chytré poklice s okraji umožňujícími cezení, hrnce s hubičkou Easy Pour, obsah sady a vnitřní rozměry: rendlík 16 × 7,5 cm (1,5 l), kastrol 18 × 8,5 cm (2,11 l), kastrol 20 × 11,5 cm (3,55 l), hrnec 24 × 13,5 cm (6,02 l), nýtovaná držadla, snadná údržba, vnitřní míra pro snadnou orientaci, skleněné poklice s otvory pro únik páry, možnost použití na všech typech varných desek, v troubě i s poklicí do max. 250 °C, vhodné do myčky nádobí, 3 roky záruka</t>
  </si>
  <si>
    <t>Sada pánví - materiál pánví prvotřídní nerezová ocel 304, sendvičové dno s hliníkovým jádrem a indukční deskou z feromagnetického materiálu, nýtované ocelové rukojeti s otvorem pro zavěšení, možnost použití v troubě do 250 °C, odolné proti korozi, určené pro všechny varné desky včetně indukce, lze umývat v myčce nádobí, v balení 3 ks</t>
  </si>
  <si>
    <t>Plech na pečení – hluboký, materiál ocel, nerezový povrch, stříbrná barva, rozměry 50×355×270 mm (V×Š×D)</t>
  </si>
  <si>
    <t>Sada misek - na ovoce a salát, materiál nerez, klasický a jednobarevný motiv, 3 kusy v balení</t>
  </si>
  <si>
    <t>Sada příborů - 6× jídelní nůž, 6× jídelní vidlička, 6× jídelní lžíce, 6× čajová lžička, materiál nerezová ocel, prvotřídní leštěná povrchová úprava, klasický design, vhodné pro mytí v myčce</t>
  </si>
  <si>
    <t>Sada kuchyňského náčiní - materiál pracovní části silikon, dřevěná rukojeť, s otvorem na zavěšení, hnědá barva, obracečka, naběračka, lžíce, metla a kleště v balení</t>
  </si>
  <si>
    <t>Sada nožů 5 ks, čepele z německé nerezové oceli, nůž na chleba 20 cm, kuchařský nůž chef 20 cm, japonský nůž santoku 18 cm, univerzální nůž 11 cm, vykrajovací nůž 9 cm, chránič ruky pro větší bezpečnost, dřevěný blok s protiskluzovými podložkami, záruka na poškození čepele 10 let</t>
  </si>
  <si>
    <t>Jídelní sada - 18 kusů v sadě, v balení 6 mělkých talířů, 6 hlubokých talířů, 6 dezertních talířů, materiál opálové sklo, bez dekoru, vhodné do myčky a mikrovlnné trouby</t>
  </si>
  <si>
    <t>Rychlovarná konvice - s regulací teploty od 40 do 100 °C, nerezová, dvojité opláštění proti popálení, termoskový efekt, objem 1,5 l, bílá barva, příkon 2200 W, LCD displej, otočná základna, skrytá spirála a úložný prostor pro kabel</t>
  </si>
  <si>
    <t>Toustovač - na 4 tousty, trojúhelníkové plotýnky, součástí balení plotýnky vhodné na sendviče, s ochranou proti přehřátí, uzamykatelný, příkon 750 W, plastový plášť, šířka 23 cm</t>
  </si>
  <si>
    <t>Kuchyňský robot Eta Gustus - multifunkční, planetární hnětení, příkon 1200 W, kovové vnitřní převody, nerezový a plastový plášť, materiál mísy nerez, objem mísy 5,5 l, 6 rychlostí, plynulá regulace otáček, tlačítko PULSE, s výkyvným ramenem, včetně stabilizátoru otáček, s bezpečnostní pojistkou, funkce šlehání, mísení, hnětení, mletí a mixování, součástí nástavec na plnění uzenářských produktů, mlýnek na maso, bubínkové struhadlo, mixovací nástavec, šlehací metla (balónová metla), hnětací hák, míchací metla (stěrková metla), mísa, hmotnost 10,15 kg, rozměry 36 × 36 × 42 cm (V×Š×H), bílá a šedá barva</t>
  </si>
  <si>
    <t>Ruční mixér - elektrický, příkon 400 W, 5 rychlostí, objem nádoby 2,5 l, materiál nádoby nerez, hnětací metly, šlehací metly, stojan s mísou a mixovací nádoba součástí balení, určený pro hnětení, mixování a šlehání, 1550 ot/min, pulzní spínač a regulace rychlosti, bílá barva</t>
  </si>
  <si>
    <t>Tyčový mixér - příkon 400 W, 5 rychlostí, plynulá regulace rychlostí a turbo rychlost, funkce sekání, šlehání, krájení a mixování, sekáček se sekací nádobou, mixovací nádoba, šlehací metla a úzká mixovací noha součástí balení, materiál nohy nerez</t>
  </si>
  <si>
    <t>Motyka - s násadou, rovná, na kypření půdy, materiál násady dřevo, délka násady 27 cm, celková délka 29 cm, hmotnost 200 g</t>
  </si>
  <si>
    <t>pilka na na kov Ruční pila - oblouková, na kov, rozteč zubů 24 TPI, rozměry listu 12 × 30 cm (T×D), materiál rukojeti guma, hmotnost 0,542 kg</t>
  </si>
  <si>
    <t>pilka na lupínková</t>
  </si>
  <si>
    <t>Sada kleští - boční štípací kleště 160 mm, kombinované kleště 160 mm, rádiové kleště (rovný tvar) 160 mm, kabelové kleště 160 mm, kleště na armatury 250 mm</t>
  </si>
  <si>
    <t>Odlamovací nůž - vhodný na karton a kůži, aretační kolečko, materiál těla plast, délka čepele 180 mm</t>
  </si>
  <si>
    <t>Vodováha - klasická, o délce 40 cm, rázuvzdorná</t>
  </si>
  <si>
    <t>Dláta - řezbářská, materiál čepelí chrom-vanadiová ocel, materiál rukojetí plast, 4 kusy v balení</t>
  </si>
  <si>
    <t xml:space="preserve">Elektricky výškově nastavitelný mobilní stojan. Kolečka s brzdou. Rozsah pohybu 850 mm. Nosnost 110 kg. Pojistka proti přiskřípnutí.
</t>
  </si>
  <si>
    <t>Elektrický mobilní pojezd</t>
  </si>
  <si>
    <t>Malý zvukový míč, průměr 16 cm</t>
  </si>
  <si>
    <t>Měkký barevný míč se zvonečkem</t>
  </si>
  <si>
    <t>Sada 12 krabiček se šesti různými materiály. Úkolem dítěte je podle sluchu rozlišit, které dvojice krabiček patří k sobě. Krabičky se stejnými materiály mají na spodní straně tečku stejné barvy.</t>
  </si>
  <si>
    <t>Ukliďňující štěně pro dechová cvičení, nabíjecí</t>
  </si>
  <si>
    <t>Dřevěná kalimba s 9 kvalitními pozinkovanými lamelami laděnými v tónech A', C'', C', A', A, F', E', E'', B'</t>
  </si>
  <si>
    <t>Zrcátko - emoce</t>
  </si>
  <si>
    <t>Taktilní terapeutický válec, cca 90x50 cm</t>
  </si>
  <si>
    <t>Hmatové čtverce s různými texturami, 6 kusů, cca 20x25 cm</t>
  </si>
  <si>
    <t>balanční plošina, nosmost min 150 kg, velikost cca 100x5 cm</t>
  </si>
  <si>
    <t>terapeutická panenka, výška cca 47 cm</t>
  </si>
  <si>
    <t>terapeutická panenka, výška cca 50 cm</t>
  </si>
  <si>
    <t>Komunikační krabička, mikrofon, reproduktor, na baterie</t>
  </si>
  <si>
    <t>Zvuková hra, dřevěný kruh, průměr cca 20 cm, dřevěné díly cca  4,5 cm x 4 cm</t>
  </si>
  <si>
    <t>Dvě kostky se sadou vkládacích kartiček s různými obrázky a symboly</t>
  </si>
  <si>
    <t>Sluchové bingo, zvířata a příroda, cca 25 fotografií, 150 žetonů</t>
  </si>
  <si>
    <t>Kolekce tří barevných osvětlených zrcadel, sestava z modrého, zeleného a zlatého akrylového zrcadla</t>
  </si>
  <si>
    <t>Logopedické zrcadlo s možností nahrát a přehrát cca 30 sekund zvuků</t>
  </si>
  <si>
    <t>Polohovatelné logopedické zrcadlo v pevném stojacím rámu ( cca 50 x 80 cm)</t>
  </si>
  <si>
    <t>balanční deska, několik os, dřevěná, nosnost min 120kg, celikost cca 50x50x10 cm</t>
  </si>
  <si>
    <t>balanční deska - rovnovážná pomůcka, plast, nosnost min 200 gk, velikost cca 65x28x7 cm</t>
  </si>
  <si>
    <t>balanční kameny, 4 kusy, různé barvy, průměr cca 15 cm</t>
  </si>
  <si>
    <t>Zvonkohra Koshi, 4 živly, válce délky cca 20 cm</t>
  </si>
  <si>
    <t>Houpací prkno, Rozměr asi 120 x 35 cm, nosnost: 200 kg</t>
  </si>
  <si>
    <t>Meditační deštný sloup 75 cm</t>
  </si>
  <si>
    <t>Logopedický kufr, nástroj k rozvoji jazykových, řečových a komunikačních dovedností předškolních dětí – klíčové dovednosti pro úspěch dětí v základním vzdělávání při osvojování základní gramotnosti, v navazujícím vzdělávání i pozdějším uplatnění na trhu práce a ve společnosti. Konkrétní aktivity a pomůcky pro komplexní rozvoj jazykových, řečových a komunikačních dovedností předškolních dětí</t>
  </si>
  <si>
    <t>Otáčecí tunel, materiál pěna, Vinyl, průměr cca 85 cm</t>
  </si>
  <si>
    <t>Taktilní zátěžová přikrývka, 100 % polyester, výplň: plastový granulát, velikost cca 114x86 cm</t>
  </si>
  <si>
    <t>Nakloněný kolotoč, dřevěný, nosnost min 100 kg, velikost cca 55x22 cm</t>
  </si>
  <si>
    <t>Motorický tunel, délka cca 100 cm, vnitřní průměr 40 cm, vnější průměr 60 cm</t>
  </si>
  <si>
    <t>Tamburína, zvuky oceánu, průměr asi 35 cm, výška asi 8 cm</t>
  </si>
  <si>
    <t>Tamburína, zvuky moře, průměr asi 25 cm</t>
  </si>
  <si>
    <t>Kontrastní domino, min 28 kostek, cca 13x6,5 cm</t>
  </si>
  <si>
    <t>Gelové podložky, šestiúhelníky, 4 kusy, cca 33x28 cm</t>
  </si>
  <si>
    <t>Pískový had, délka cca 170 cm, průměr cca 6 cm</t>
  </si>
  <si>
    <t>Balanční podložka, velikost cca 50x40x6 cm</t>
  </si>
  <si>
    <t>Balanční kvádry, sada 10 kusů</t>
  </si>
  <si>
    <t>Hmatové podložky, sada 6 kusů, velikost cca 50x50 cm</t>
  </si>
  <si>
    <t>Čalouněná pojízdná deska, nosnost min. 120 kg, velikost cca 60x35 cm</t>
  </si>
  <si>
    <t xml:space="preserve">Interaktivní bublinkový výlec, délka 100 cm, průměr 15 cm, ovládní přes aplikacisvětelný </t>
  </si>
  <si>
    <t>Pádlo pro pojízdné desky, délka cca 100 cm</t>
  </si>
  <si>
    <t>Houpací schůdky, výplň pěna, velikost cca 60x60x60 cm</t>
  </si>
  <si>
    <t>Sada stavebních bloků, obsah min. 4 kvádry 40x20x10 cm (modrý, červený, žlutý, zelený), 2 destičky 40x20x5 cm (modrá a červená), 2 kostky 20x20x20 cm (červená a žlutá), 2 tyče 80x10x10 cm (žlutá a zelená), 2 tyče 80x10x5 cm (zelená a modrá)</t>
  </si>
  <si>
    <t>Hmatové kruhy, 10 kusů, páry, malý kruh průměr asi 25 cm, malé kruhy průměr asi 8 cm</t>
  </si>
  <si>
    <t>Hmatová hra, dřevěná hmatová kostka ( asi 6 x 6 cm), 4 dřevěné podložky ( asi 10 x 15 cm), 24 dřevěných disků</t>
  </si>
  <si>
    <t>Svítící hmatové míčky, sada 6 míčků, USB nabíjení</t>
  </si>
  <si>
    <t>Balanční oblouky, 3 kusy, velikost asi 59x21x10</t>
  </si>
  <si>
    <t>Balanční chůdy, nestabilní plochy s protiskluzem mají variabilní použití. Chůdy jsou výborné pro cvičení motoriky a rovnováhy.</t>
  </si>
  <si>
    <t>Balanční masážní čočka je ideální pomůcka pro zlepšení rovnováhy, stability a posílení hlubokých svalů. Průměr asi 33 cm.</t>
  </si>
  <si>
    <t>Set ortopedických podložek 56 kusů</t>
  </si>
  <si>
    <t>Házecí polštářky, set 12 kusů, cca 12x12 cm</t>
  </si>
  <si>
    <t xml:space="preserve">Podlahové disky, 10 velkých disků o průměru asi 27 cm, 10 malých disků průměru asi 11 cm. </t>
  </si>
  <si>
    <t>Pomůcka pro percepční stimulaci. Dítě se protahuje útrobami mandlu mezi válečky a tím stimuluje nervovou soustavu. Zařízení obsahuje mini válečky pro cvičení rukou a nohou. Velikost asi  74 x 112 x 74 cm</t>
  </si>
  <si>
    <t>keramická pec, objem min. 110 litrů, vnitřní rozměry min průměr 500 mm, výška min 480 mm, napětí 400V, příkon cca 7,4 kW. Regulátor teploty s možností uložní min. 6 programů.</t>
  </si>
  <si>
    <t>Zakládací sada kompatibilní s pecí, složení min. 4 x prokladová deska průměr 470 mm, 15 x keramický váleček různých výšek, sada keramických trojnožek</t>
  </si>
  <si>
    <t>1 x sada hrnčířského nářadí 8ks, 1 x sada začišťovacího nářadí "A" 7ks, - 1 x sada špachtlí 7ks, - 1 x kartáček texturovací malý</t>
  </si>
  <si>
    <t>Keramická hmota MA 40 kg, keramická hmota CA 20 kg, keramická hmota MAM s ostřivem 20 kg, glazury BOTZ - 200ml (10 odstínů)</t>
  </si>
  <si>
    <t>hrnčířský kruh, stolní provedení, kapacita asi 10 kg, průměr točny aspoň 170 mm, ovládání pedálem, max 230 otáček, 230V</t>
  </si>
  <si>
    <t>válcovací stolice, stolní provedení, tloušťka plátu 3-22mm, rozměry asi 680x600x200 mm, rozměr plátu aspoň 370x500 mm, pohon klikou</t>
  </si>
  <si>
    <t>sušák na výkresy, drátěný, 25 polic, celková výška aspoň 90 cm, šířka aspoň 42 cm, hloubka aspoň  32 cm</t>
  </si>
  <si>
    <r>
      <t>Vyvýšený záhon, velikost aspoň 120 cm délka, 40 cm šířka, výška aspoň 80 cm, mořená borovice</t>
    </r>
    <r>
      <rPr>
        <b/>
        <sz val="10"/>
        <rFont val="Arial"/>
        <family val="2"/>
        <charset val="238"/>
      </rPr>
      <t xml:space="preserve">
</t>
    </r>
  </si>
  <si>
    <t>Embosovací stroj, mechanický vyřezávací a embosovací stroj s rozměry A4. Základní platforma, vyrovnávací deska A a vyrovnávací deska B, dvě vyřezávací desky 22,5 x 38 cm - 1 pár.</t>
  </si>
  <si>
    <t>Žehlička - napařovací, na prádlo, příkon 2600 W, kropení, rychlé nahřátí a termostat, odvápňování, objem nádržky 450 ml, parní výkon 40 g/min, parní ráz 140 g/min, materiál žehlící plochy eloxium Premium, délka kabelu 3 m, černá barva</t>
  </si>
  <si>
    <t>Šicí stroj počet šicích programů 32, počet druhů stehů 32, druh stehů dekorativní a overlockový, délka stehů 4 mm, šířka stehů 5 mm, automatické navlékání jehly, overlockový steh, automatický navlékač nitě, volné rameno, navinutí cívky, šití dvojitou jehlou, nastavení délky stehu, nastavení šířky stehu, osvětlení a automatická knoflíková dírka</t>
  </si>
  <si>
    <t>Software na rozvoj komunikativních dovedností, obsahuje databázi zvukových podnětů, s podněty je spojen barevný obrázek. Součástí programu jsou i hry ze slovy (zdrobňování, slovní fotbal, rýmování, hlasové domino a pexeso) a větami (přiřazení obrázku k přečtené větě, volný popis postupně se měnícího obrázku, doplnění přečtené věty obrázkem, přiřazení správného tvaru přívlastku), fonační a rytmická cvičení. Multilicence.</t>
  </si>
  <si>
    <t>Software. Část 1 - pro děti, které mohou komunikovat jen alternativními způsoby. Část 2 - nástroj pro usnadnění výuky alternativní a augmentativní komunikace a globální metody čtení. Část 3 - poznávání symbolických obrázků a sestavování jednoduchých vět z těchto obrázků. Část 4 - nácvik speciální znakové řeči. Multilicence.</t>
  </si>
  <si>
    <t xml:space="preserve">Software na cvičení sluchové paměti a diferenciaci zvuků. Činnosti: Přiřazování zvuků k obrázkům, Rozlišování nižšího a vyššího tónu různých hudebních nástrojů, U melodií urči stejný nástroj, Zvuková pexesa, Různé variace úloh na trénink sluchové paměti, Určování pořadí různých melodií, zapamatování si různého počtu melodií, Rozlišení písmen na začátku a na konci slov, Rozlišení dlouhých a krátkých slabik, Rozlišení tvrdých a měkkých slabik, apod.. Licence pro 10 PC.
</t>
  </si>
  <si>
    <t>Software, které funguje jako jednoduchý textový editor, v němž se při psaní textu automaticky objevují symboly, zobrazené rovnou nad napsané slovo v textu. Program lze využít např. pro jednoduché vytváření materiálů pro klienty, kteří špatně rozumí mluvené nebo psané řeči. Obsahuje přes 8 000 symbolů WLS (Widgit Literacy Symbols), k nimž je přiřazeno cca 20 000 českých slov a slovních spojení. Součástí programu je také 1 500 obrázků Widgit (cliparty a fotografie). Součástí je dále kvalitní český syntetický hlas pro hlasový výstup. Licence pro 5 PC.</t>
  </si>
  <si>
    <t>Celkem včetně DPH:</t>
  </si>
  <si>
    <t>Žákovské PC</t>
  </si>
  <si>
    <t>Učitelské PC</t>
  </si>
  <si>
    <t xml:space="preserve">Stolní počítač, provedení case mini, výkon CPU min. 17800 bodu dle nezávislého testu cpubenchmark.net, operační paměť 16GB DDR4 s možnosti rozšíření, SSD disk s kapacitou min. 512GB, Gbit síťová karta, Wifi standardu 802.11ac (2x2), min. video výstup HDMI a DisplayPort, USB vstupy, klávesnice a myš, operační systém s podporu AD (domény)
</t>
  </si>
  <si>
    <t>Stolní počítač, provedení case micro tower, výkon CPU min. 20500 bodu dle nezávislého testu cpubenchmark.net, operační paměť 16GB DDR4 s možnosti rozšíření, SSD disk s kapacitou min. 512GB, Gbit síťová karta, Wifi standardu 802.11ac (2x2), min. video výstup HDMI a DisplayPort, USB vstupy, klávesnice a myš, operační systém s podporu AD (domény)</t>
  </si>
  <si>
    <t>Set klávesnice a myši</t>
  </si>
  <si>
    <t>Set klávesnice a myši - bezdrátový, česká a slovenská kancelářská klávesnice, chiclet klávesy, programovatelné klávesy, multimediální klávesy a bezdrátový USB přijímač + optická myš, 1600DPI, 3 tlačítka</t>
  </si>
  <si>
    <t>LCD panel</t>
  </si>
  <si>
    <t>Sluchátka</t>
  </si>
  <si>
    <t>Herní sluchátka - drátová, s mikrofonem, přes hlavu, okolo uší, uzavřená konstrukce, 3,5 mm Jack, pro PC, s ovládáním hlasitosti, frekvenční rozsah min. 20-20000 Hz, citlivost min. 102 dB/mW, impedance 32 Ohm, měnič min. 50 mm, kabel 2 m</t>
  </si>
  <si>
    <t>Reproduktory</t>
  </si>
  <si>
    <t>Reproduktory - aktivní, provedení  2.0 o výkonu min. 15W, frekvenční rozsah min. od 100 do 20000 Hz, 3,5 mm jack, AUX</t>
  </si>
  <si>
    <t>Webkamera</t>
  </si>
  <si>
    <t xml:space="preserve">Webkamera s rozlišením Full HD (1920 × 1080 px), HD (1280 × 720 px) a VGA (640 × 480 px), vestavěný mikrofon
</t>
  </si>
  <si>
    <t>Server</t>
  </si>
  <si>
    <t>SW</t>
  </si>
  <si>
    <t>Licence</t>
  </si>
  <si>
    <t xml:space="preserve">Operační systém pro serverové prostředí, zadavatel požaduje z důvodů kompatibility se stvávajícím prostředím MS Windows Server 2025, školní licence
</t>
  </si>
  <si>
    <t>Instalační práce pro IT techniku a serverové prostředí</t>
  </si>
  <si>
    <t>Práce</t>
  </si>
  <si>
    <t>Forma na dort rozkládací , průměr 20 cm</t>
  </si>
  <si>
    <t>Forma na bábovku s nepřil. povrchem GRANITE 22x11cm</t>
  </si>
  <si>
    <t>Sada sklenic na vodu , 290 ml, 6 ks</t>
  </si>
  <si>
    <t>Hrnek bílý 480 ml</t>
  </si>
  <si>
    <t>Váleček na těsto, délka 44,5 cm, průměr 6,5 cm</t>
  </si>
  <si>
    <t>Cedník nerez pr. 14 cm</t>
  </si>
  <si>
    <t xml:space="preserve"> Cedník nerez sítko dvojité pr. 7 cm</t>
  </si>
  <si>
    <t>Miska nerez  pr. 13 cm</t>
  </si>
  <si>
    <t xml:space="preserve">Tác UH 35,5x26,5 cm </t>
  </si>
  <si>
    <t xml:space="preserve"> Prkénko z PVC 24 x 15 cm, zelené</t>
  </si>
  <si>
    <t>struhadlo  9 x 7 x 21,5 cm REST</t>
  </si>
  <si>
    <t xml:space="preserve"> Sada dóz na potraviny, 0,5 l + 4 x 1 l + 1,5 l + 2 l, 7 ks</t>
  </si>
  <si>
    <t>Sada kuchyňských utěrek multidesign 3ks, žlutá</t>
  </si>
  <si>
    <t xml:space="preserve"> Kuchyňská chňapka</t>
  </si>
  <si>
    <t xml:space="preserve"> Plastová odměrka 0,5l</t>
  </si>
  <si>
    <t>Mechanická váha 5 kg UH + miska 2,4 l</t>
  </si>
  <si>
    <t>Lopatka zahradní 34 × 5cm, Zahradní lopatka - ergonomická rukojeť a oko pro zavěšení, kovová čepel, plastová rukojeť, černá a zelená barva, rozměry 5 × 34 cm (Š×D), hmotnost 140 g</t>
  </si>
  <si>
    <t>Pilníky zámečnické 200 mm v sadě TO-25166, Pilník - plochý, kulatý, úsečový (půlkruhový), trojhranný a čtvercový, na kov, dvojitý (křížový), ergonomická, protiskluzová rukojeť s otvorem na zavěšení, materiál rukojeti plast, délka 20 cm, hmotnost 830 g, 5 kusů v balení</t>
  </si>
  <si>
    <t xml:space="preserve">Kladivo zámečnické s dřevěnou násadou 300 g </t>
  </si>
  <si>
    <t>Sada šroubováků 18 ks , Sada šroubováků - ploché, křížové, torx, 18 šroubováků v balení</t>
  </si>
  <si>
    <t xml:space="preserve">Pila na dřevo 300 mm </t>
  </si>
  <si>
    <t xml:space="preserve">Uživatelské licence serverové kompatibilní s požadovaným serverovým prostředím, školní licence
</t>
  </si>
  <si>
    <t>Základní aibrush set, položky min.: kompresor, stříkací pisole, hadice 3m,  čistící sklenička, Čistící kartáčky, Čistící drátky, Čistící jehla, min. 22x LifeColor barvy  (22ml), ředidlo 250ml, čistič 250ml, min. 2x lak (22ml)</t>
  </si>
  <si>
    <t>Server, komponenty 1</t>
  </si>
  <si>
    <t xml:space="preserve">Server, provedení case vhodné pro server, výkon serverového CPU min. 11000 bodu dle nezávislého testu cpubenchmark.net, Gbit síťová karta, Wifi standardu 802.11ac (2x2), min. video výstup HDMI a DisplayPort, USB vstupy, klávesnice a myš, uzpůsobeno pro chod 24/7
</t>
  </si>
  <si>
    <t xml:space="preserve">operační paměť 16GB DDR4, vhodná pro serverové použití, včetně implemetace a oživení, uzpůsobeno pro chod 24/7
</t>
  </si>
  <si>
    <t xml:space="preserve">2x SSD disk v provedení vhodném pro server s kapacitou min. 480 GB, včetně implemetace a oživení, uzpůsobeno pro chod 24/7
</t>
  </si>
  <si>
    <t>Interaktivní displej s úhlopříčkou min. 75" (190cm). Dotyková technologie musí rozpoznat min. 40 současných dotyků. Pro připojení minimálně konektory HDMI a USB-C a podpora Wifi 6 (802.11ax).</t>
  </si>
  <si>
    <t>vestavný počítačový modul s minimálními parametry 8GB RAM, 64GB SDD, s vestavěnou aplikací pro psaní digitálním inkoustem na bílé tabuli, prohlížečem internetových stránek</t>
  </si>
  <si>
    <t>Sestava hoblice. Povrchová úprava olejem, buková spárovka, koryto na nářadí, hoblice je připravena na výměnu svěráků pro leváky/praváky. Složení: 1x police, 1x set hobby poděráků kulatých, 2x vřeteno malé, 2x klíč do vřetena. Položky sestavy: hoblice šíře 1800mm , 1x skříňka (4x šuple, 1x dvoudvířka), příslušentsví (pár svěrek, hliníkových a korkových chráničů). Celková délka cca 1800 mm, celková šířka cca 760 mm, pracovní výška cca 850 mm, tloušťka plátu min. 30 mm</t>
  </si>
  <si>
    <t>Popis / minimální požadované technické parametry</t>
  </si>
  <si>
    <t>Zadávací dokumentace - položkový soupis</t>
  </si>
  <si>
    <t>Software</t>
  </si>
  <si>
    <t>Zadávací dokumentace - Součty</t>
  </si>
  <si>
    <t>AVT celkem bez DPH:</t>
  </si>
  <si>
    <t>Pomůcky celkem bez DPH:</t>
  </si>
  <si>
    <t>Jednotková položková cena včetně DPH nesmí překročit částku 39999,- Kč.</t>
  </si>
  <si>
    <t>Uchazeč není oprávněn jakkoliv měnit popisy položek.</t>
  </si>
  <si>
    <t>Informace pro uchazeče:</t>
  </si>
  <si>
    <t>Uchazeč prohlašuje, že nabízené zboží odpovídá požadovaným minimálním parametrům uvedeným v zadání.</t>
  </si>
  <si>
    <t>Uchazeč vyplní hlavičku na každém listu.</t>
  </si>
  <si>
    <t>Uchazeč doplní položkové ceny bez DPH ve žlutém poli u každého řádku.</t>
  </si>
  <si>
    <t>Server, komponenty 2</t>
  </si>
  <si>
    <t>Keramická pec</t>
  </si>
  <si>
    <t>Hrnčířský kruh</t>
  </si>
  <si>
    <t>Válcovací stolice</t>
  </si>
  <si>
    <t>Příslušenství</t>
  </si>
  <si>
    <t xml:space="preserve">Monitor - IPS, velikost 24", rozlišení Full HD 1920 × 1080 (16:9), 200 Hz, antireflexní displej, 8 bit, 0,5 ms, G-Sync kompatibilní, reproduktory, min HDMI a DisplayPort, VESA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</si>
</sst>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0"/>
    <numFmt numFmtId="165" formatCode="#,##0\_x0000_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80008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" fontId="2" fillId="3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4" fontId="2" fillId="6" borderId="0" xfId="0" applyNumberFormat="1" applyFont="1" applyFill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wrapText="1"/>
    </xf>
    <xf numFmtId="4" fontId="2" fillId="5" borderId="0" xfId="0" applyNumberFormat="1" applyFont="1" applyFill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/>
    <xf numFmtId="0" fontId="3" fillId="0" borderId="7" xfId="0" applyFont="1" applyBorder="1"/>
    <xf numFmtId="2" fontId="3" fillId="0" borderId="7" xfId="0" applyNumberFormat="1" applyFont="1" applyBorder="1"/>
    <xf numFmtId="49" fontId="3" fillId="2" borderId="0" xfId="0" applyNumberFormat="1" applyFont="1" applyFill="1" applyAlignment="1">
      <alignment horizontal="left" vertical="top" wrapText="1"/>
    </xf>
  </cellXfs>
  <cellStyles count="10">
    <cellStyle name="Hypertextový odkaz 2" xfId="4" xr:uid="{57810245-6986-45C2-82FC-15BC2A6CA051}"/>
    <cellStyle name="Měna 2" xfId="5" xr:uid="{95AB4765-6A4F-41A8-9D20-701B842C82BA}"/>
    <cellStyle name="Normální" xfId="0" builtinId="0"/>
    <cellStyle name="Normální 14" xfId="1" xr:uid="{00000000-0005-0000-0000-000001000000}"/>
    <cellStyle name="normální 15" xfId="7" xr:uid="{98819BA3-AE83-44D9-B129-FE5293B368E5}"/>
    <cellStyle name="Normální 16" xfId="2" xr:uid="{00000000-0005-0000-0000-000002000000}"/>
    <cellStyle name="Normální 2" xfId="6" xr:uid="{4F76553C-9D4F-4460-8AD6-A19687D84F2A}"/>
    <cellStyle name="Normální 3" xfId="8" xr:uid="{9919DD41-A566-4D1A-983F-091D61030D63}"/>
    <cellStyle name="Normální 4" xfId="3" xr:uid="{00000000-0005-0000-0000-000003000000}"/>
    <cellStyle name="Normální 5" xfId="9" xr:uid="{10C35231-CD92-47F2-A583-A59139409F83}"/>
  </cellStyles>
  <dxfs count="0"/>
  <tableStyles count="0" defaultTableStyle="TableStyleMedium2"/>
  <colors>
    <mruColors>
      <color rgb="FF064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0F06-93E5-4E8E-A317-071BB8EF39FB}">
  <dimension ref="A1:G22"/>
  <sheetViews>
    <sheetView workbookViewId="0">
      <selection activeCell="A22" sqref="A22"/>
    </sheetView>
  </sheetViews>
  <sheetFormatPr defaultRowHeight="12.75" x14ac:dyDescent="0.2"/>
  <cols>
    <col min="1" max="1" width="25.28515625" customWidth="1"/>
    <col min="2" max="2" width="17.7109375" customWidth="1"/>
  </cols>
  <sheetData>
    <row r="1" spans="1:7" s="51" customFormat="1" ht="19.5" customHeight="1" x14ac:dyDescent="0.2">
      <c r="A1" s="57"/>
      <c r="B1" s="62" t="s">
        <v>160</v>
      </c>
      <c r="C1" s="62"/>
      <c r="D1" s="62"/>
      <c r="E1" s="62"/>
      <c r="F1" s="62"/>
      <c r="G1" s="62"/>
    </row>
    <row r="2" spans="1:7" s="22" customFormat="1" x14ac:dyDescent="0.2">
      <c r="A2" s="58"/>
      <c r="B2" s="34"/>
      <c r="C2" s="34"/>
      <c r="D2" s="48"/>
      <c r="E2" s="48"/>
      <c r="F2" s="48"/>
      <c r="G2" s="3"/>
    </row>
    <row r="3" spans="1:7" s="22" customFormat="1" x14ac:dyDescent="0.2">
      <c r="A3" s="58"/>
      <c r="B3" s="48" t="s">
        <v>13</v>
      </c>
      <c r="C3" s="48" t="s">
        <v>14</v>
      </c>
      <c r="D3" s="48"/>
      <c r="E3" s="48"/>
      <c r="F3" s="48"/>
      <c r="G3" s="3"/>
    </row>
    <row r="4" spans="1:7" s="22" customFormat="1" x14ac:dyDescent="0.2">
      <c r="A4" s="58"/>
      <c r="B4" s="48" t="s">
        <v>15</v>
      </c>
      <c r="C4" s="48" t="s">
        <v>16</v>
      </c>
      <c r="D4" s="48"/>
      <c r="E4" s="48"/>
      <c r="F4" s="48"/>
      <c r="G4" s="3"/>
    </row>
    <row r="5" spans="1:7" s="22" customFormat="1" x14ac:dyDescent="0.2">
      <c r="A5" s="58"/>
      <c r="B5" s="48" t="s">
        <v>0</v>
      </c>
      <c r="C5" s="48"/>
      <c r="D5" s="48"/>
      <c r="E5" s="48"/>
      <c r="F5" s="48"/>
      <c r="G5" s="3"/>
    </row>
    <row r="6" spans="1:7" s="22" customFormat="1" x14ac:dyDescent="0.2">
      <c r="A6" s="58"/>
      <c r="B6" s="33"/>
      <c r="C6" s="33"/>
      <c r="D6" s="48"/>
      <c r="E6" s="48"/>
      <c r="F6" s="48"/>
      <c r="G6" s="48"/>
    </row>
    <row r="7" spans="1:7" s="22" customFormat="1" x14ac:dyDescent="0.2">
      <c r="A7" s="58"/>
      <c r="B7" s="37"/>
      <c r="C7" s="37"/>
      <c r="D7" s="58"/>
      <c r="E7" s="58"/>
      <c r="F7" s="58"/>
      <c r="G7" s="58"/>
    </row>
    <row r="9" spans="1:7" x14ac:dyDescent="0.2">
      <c r="A9" t="s">
        <v>161</v>
      </c>
      <c r="B9" s="53">
        <f>AVT!G31</f>
        <v>0</v>
      </c>
    </row>
    <row r="10" spans="1:7" x14ac:dyDescent="0.2">
      <c r="A10" t="s">
        <v>162</v>
      </c>
      <c r="B10" s="53">
        <f>Pomůcky!G129</f>
        <v>0</v>
      </c>
    </row>
    <row r="12" spans="1:7" x14ac:dyDescent="0.2">
      <c r="A12" s="60" t="s">
        <v>17</v>
      </c>
      <c r="B12" s="61">
        <f>SUM(B9:B11)</f>
        <v>0</v>
      </c>
    </row>
    <row r="13" spans="1:7" x14ac:dyDescent="0.2">
      <c r="A13" s="60" t="s">
        <v>107</v>
      </c>
      <c r="B13" s="61">
        <f>B12*1.21</f>
        <v>0</v>
      </c>
    </row>
    <row r="17" spans="1:1" x14ac:dyDescent="0.2">
      <c r="A17" s="59" t="s">
        <v>165</v>
      </c>
    </row>
    <row r="18" spans="1:1" x14ac:dyDescent="0.2">
      <c r="A18" s="50" t="s">
        <v>167</v>
      </c>
    </row>
    <row r="19" spans="1:1" x14ac:dyDescent="0.2">
      <c r="A19" s="50" t="s">
        <v>168</v>
      </c>
    </row>
    <row r="20" spans="1:1" x14ac:dyDescent="0.2">
      <c r="A20" s="50" t="s">
        <v>163</v>
      </c>
    </row>
    <row r="21" spans="1:1" x14ac:dyDescent="0.2">
      <c r="A21" s="50" t="s">
        <v>164</v>
      </c>
    </row>
    <row r="22" spans="1:1" x14ac:dyDescent="0.2">
      <c r="A22" s="50" t="s">
        <v>166</v>
      </c>
    </row>
  </sheetData>
  <mergeCells count="1">
    <mergeCell ref="B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0B99-950E-4C02-B5E1-6AB73520FF20}">
  <sheetPr>
    <pageSetUpPr fitToPage="1"/>
  </sheetPr>
  <dimension ref="A1:H31"/>
  <sheetViews>
    <sheetView showGridLines="0" tabSelected="1" zoomScaleNormal="100" workbookViewId="0">
      <selection activeCell="C19" sqref="C19"/>
    </sheetView>
  </sheetViews>
  <sheetFormatPr defaultColWidth="9.140625" defaultRowHeight="12.75" x14ac:dyDescent="0.2"/>
  <cols>
    <col min="1" max="1" width="5.5703125" style="29" customWidth="1"/>
    <col min="2" max="2" width="12.7109375" style="39" customWidth="1"/>
    <col min="3" max="3" width="94.28515625" style="19" customWidth="1"/>
    <col min="4" max="4" width="7.7109375" style="32" customWidth="1"/>
    <col min="5" max="5" width="9.85546875" style="29" customWidth="1"/>
    <col min="6" max="6" width="13.140625" style="29" customWidth="1"/>
    <col min="7" max="7" width="15.5703125" style="29" customWidth="1"/>
    <col min="8" max="8" width="9.140625" style="29"/>
    <col min="9" max="16384" width="9.140625" style="1"/>
  </cols>
  <sheetData>
    <row r="1" spans="1:8" s="51" customFormat="1" ht="19.5" customHeight="1" x14ac:dyDescent="0.2">
      <c r="A1" s="47"/>
      <c r="B1" s="62" t="s">
        <v>158</v>
      </c>
      <c r="C1" s="62"/>
      <c r="D1" s="62"/>
      <c r="E1" s="62"/>
      <c r="F1" s="62"/>
      <c r="G1" s="62"/>
    </row>
    <row r="2" spans="1:8" s="22" customFormat="1" x14ac:dyDescent="0.2">
      <c r="A2" s="48"/>
      <c r="B2" s="34"/>
      <c r="C2" s="34"/>
      <c r="D2" s="48"/>
      <c r="E2" s="48"/>
      <c r="F2" s="48"/>
      <c r="G2" s="3"/>
    </row>
    <row r="3" spans="1:8" s="22" customFormat="1" x14ac:dyDescent="0.2">
      <c r="A3" s="48"/>
      <c r="B3" s="48" t="s">
        <v>13</v>
      </c>
      <c r="C3" s="48" t="s">
        <v>14</v>
      </c>
      <c r="D3" s="48"/>
      <c r="E3" s="48"/>
      <c r="F3" s="48"/>
      <c r="G3" s="3"/>
    </row>
    <row r="4" spans="1:8" s="22" customFormat="1" x14ac:dyDescent="0.2">
      <c r="A4" s="48"/>
      <c r="B4" s="48" t="s">
        <v>15</v>
      </c>
      <c r="C4" s="48" t="s">
        <v>16</v>
      </c>
      <c r="D4" s="48"/>
      <c r="E4" s="48"/>
      <c r="F4" s="48"/>
      <c r="G4" s="3"/>
    </row>
    <row r="5" spans="1:8" s="22" customFormat="1" x14ac:dyDescent="0.2">
      <c r="A5" s="48"/>
      <c r="B5" s="48" t="s">
        <v>0</v>
      </c>
      <c r="C5" s="48"/>
      <c r="D5" s="48"/>
      <c r="E5" s="48"/>
      <c r="F5" s="48"/>
      <c r="G5" s="3"/>
    </row>
    <row r="6" spans="1:8" s="22" customFormat="1" x14ac:dyDescent="0.2">
      <c r="A6" s="48"/>
      <c r="B6" s="33"/>
      <c r="C6" s="33"/>
      <c r="D6" s="48"/>
      <c r="E6" s="48"/>
      <c r="F6" s="48"/>
      <c r="G6" s="48"/>
    </row>
    <row r="7" spans="1:8" s="45" customFormat="1" ht="50.25" customHeight="1" x14ac:dyDescent="0.2">
      <c r="A7" s="26" t="s">
        <v>1</v>
      </c>
      <c r="B7" s="4" t="s">
        <v>7</v>
      </c>
      <c r="C7" s="4" t="s">
        <v>157</v>
      </c>
      <c r="D7" s="4" t="s">
        <v>2</v>
      </c>
      <c r="E7" s="4" t="s">
        <v>3</v>
      </c>
      <c r="F7" s="4" t="s">
        <v>5</v>
      </c>
      <c r="G7" s="4" t="s">
        <v>6</v>
      </c>
      <c r="H7" s="44"/>
    </row>
    <row r="8" spans="1:8" s="32" customFormat="1" x14ac:dyDescent="0.2">
      <c r="A8" s="27">
        <v>1</v>
      </c>
      <c r="B8" s="5">
        <v>2</v>
      </c>
      <c r="C8" s="5">
        <v>3</v>
      </c>
      <c r="D8" s="13">
        <v>4</v>
      </c>
      <c r="E8" s="13">
        <v>5</v>
      </c>
      <c r="F8" s="13">
        <v>6</v>
      </c>
      <c r="G8" s="13">
        <v>7</v>
      </c>
      <c r="H8" s="46"/>
    </row>
    <row r="9" spans="1:8" x14ac:dyDescent="0.2">
      <c r="A9" s="28"/>
      <c r="B9" s="35"/>
      <c r="C9" s="15"/>
      <c r="D9" s="30"/>
      <c r="E9" s="28"/>
      <c r="F9" s="28"/>
      <c r="G9" s="28"/>
    </row>
    <row r="10" spans="1:8" s="2" customFormat="1" x14ac:dyDescent="0.2">
      <c r="A10" s="10"/>
      <c r="B10" s="36"/>
      <c r="C10" s="14" t="s">
        <v>11</v>
      </c>
      <c r="D10" s="25"/>
      <c r="E10" s="23"/>
      <c r="F10" s="23"/>
      <c r="G10" s="6">
        <f>SUM(G11:G14)</f>
        <v>0</v>
      </c>
      <c r="H10" s="42"/>
    </row>
    <row r="11" spans="1:8" s="2" customFormat="1" ht="25.5" x14ac:dyDescent="0.2">
      <c r="A11" s="10">
        <v>1</v>
      </c>
      <c r="B11" s="37" t="s">
        <v>9</v>
      </c>
      <c r="C11" s="16" t="s">
        <v>154</v>
      </c>
      <c r="D11" s="7" t="s">
        <v>4</v>
      </c>
      <c r="E11" s="8">
        <v>3</v>
      </c>
      <c r="F11" s="52"/>
      <c r="G11" s="9">
        <f>ROUND(E11*F11,2)</f>
        <v>0</v>
      </c>
      <c r="H11" s="10"/>
    </row>
    <row r="12" spans="1:8" s="2" customFormat="1" ht="25.5" x14ac:dyDescent="0.2">
      <c r="A12" s="10">
        <v>1</v>
      </c>
      <c r="B12" s="37" t="s">
        <v>9</v>
      </c>
      <c r="C12" s="16" t="s">
        <v>155</v>
      </c>
      <c r="D12" s="7" t="s">
        <v>4</v>
      </c>
      <c r="E12" s="8">
        <v>3</v>
      </c>
      <c r="F12" s="52"/>
      <c r="G12" s="9">
        <f>ROUND(E12*F12,2)</f>
        <v>0</v>
      </c>
      <c r="H12" s="10"/>
    </row>
    <row r="13" spans="1:8" s="2" customFormat="1" ht="38.25" x14ac:dyDescent="0.2">
      <c r="A13" s="10">
        <v>2</v>
      </c>
      <c r="B13" s="37" t="s">
        <v>39</v>
      </c>
      <c r="C13" s="17" t="s">
        <v>38</v>
      </c>
      <c r="D13" s="7" t="s">
        <v>4</v>
      </c>
      <c r="E13" s="8">
        <v>3</v>
      </c>
      <c r="F13" s="52"/>
      <c r="G13" s="9">
        <f t="shared" ref="G13" si="0">ROUND(E13*F13,2)</f>
        <v>0</v>
      </c>
      <c r="H13" s="42"/>
    </row>
    <row r="14" spans="1:8" s="2" customFormat="1" x14ac:dyDescent="0.2">
      <c r="A14" s="10">
        <v>3</v>
      </c>
      <c r="B14" s="37"/>
      <c r="C14" s="16"/>
      <c r="D14" s="7"/>
      <c r="E14" s="8">
        <v>0</v>
      </c>
      <c r="F14" s="52"/>
      <c r="G14" s="9">
        <f t="shared" ref="G14" si="1">ROUND(E14*F14,2)</f>
        <v>0</v>
      </c>
      <c r="H14" s="42"/>
    </row>
    <row r="15" spans="1:8" s="2" customFormat="1" x14ac:dyDescent="0.2">
      <c r="A15" s="10"/>
      <c r="B15" s="20"/>
      <c r="C15" s="14" t="s">
        <v>12</v>
      </c>
      <c r="D15" s="40"/>
      <c r="E15" s="23"/>
      <c r="F15" s="23"/>
      <c r="G15" s="6">
        <f>SUM(G16:G28)</f>
        <v>0</v>
      </c>
      <c r="H15" s="42"/>
    </row>
    <row r="16" spans="1:8" s="2" customFormat="1" ht="57.75" customHeight="1" x14ac:dyDescent="0.2">
      <c r="A16" s="10">
        <v>4</v>
      </c>
      <c r="B16" s="37" t="s">
        <v>108</v>
      </c>
      <c r="C16" s="16" t="s">
        <v>110</v>
      </c>
      <c r="D16" s="7" t="s">
        <v>4</v>
      </c>
      <c r="E16" s="8">
        <v>8</v>
      </c>
      <c r="F16" s="52"/>
      <c r="G16" s="9">
        <f t="shared" ref="G16" si="2">ROUND(E16*F16,2)</f>
        <v>0</v>
      </c>
      <c r="H16" s="42"/>
    </row>
    <row r="17" spans="1:8" s="2" customFormat="1" ht="51" x14ac:dyDescent="0.2">
      <c r="A17" s="10">
        <v>5</v>
      </c>
      <c r="B17" s="49" t="s">
        <v>109</v>
      </c>
      <c r="C17" s="54" t="s">
        <v>111</v>
      </c>
      <c r="D17" s="7" t="s">
        <v>4</v>
      </c>
      <c r="E17" s="8">
        <v>4</v>
      </c>
      <c r="F17" s="52"/>
      <c r="G17" s="11">
        <f t="shared" ref="G17:G28" si="3">ROUND(E17*F17,2)</f>
        <v>0</v>
      </c>
      <c r="H17" s="43"/>
    </row>
    <row r="18" spans="1:8" s="2" customFormat="1" ht="38.25" x14ac:dyDescent="0.2">
      <c r="A18" s="10">
        <v>6</v>
      </c>
      <c r="B18" s="37" t="s">
        <v>112</v>
      </c>
      <c r="C18" s="16" t="s">
        <v>113</v>
      </c>
      <c r="D18" s="7" t="s">
        <v>4</v>
      </c>
      <c r="E18" s="8">
        <v>12</v>
      </c>
      <c r="F18" s="52"/>
      <c r="G18" s="9">
        <f t="shared" si="3"/>
        <v>0</v>
      </c>
      <c r="H18" s="42"/>
    </row>
    <row r="19" spans="1:8" s="2" customFormat="1" ht="38.25" x14ac:dyDescent="0.2">
      <c r="A19" s="10">
        <v>6</v>
      </c>
      <c r="B19" s="37" t="s">
        <v>114</v>
      </c>
      <c r="C19" s="16" t="s">
        <v>174</v>
      </c>
      <c r="D19" s="7" t="s">
        <v>4</v>
      </c>
      <c r="E19" s="8">
        <v>12</v>
      </c>
      <c r="F19" s="52"/>
      <c r="G19" s="9">
        <f t="shared" ref="G19:G23" si="4">ROUND(E19*F19,2)</f>
        <v>0</v>
      </c>
      <c r="H19" s="42"/>
    </row>
    <row r="20" spans="1:8" s="2" customFormat="1" ht="38.25" x14ac:dyDescent="0.2">
      <c r="A20" s="10">
        <v>6</v>
      </c>
      <c r="B20" s="37" t="s">
        <v>115</v>
      </c>
      <c r="C20" s="16" t="s">
        <v>116</v>
      </c>
      <c r="D20" s="7" t="s">
        <v>4</v>
      </c>
      <c r="E20" s="8">
        <v>8</v>
      </c>
      <c r="F20" s="52"/>
      <c r="G20" s="9">
        <f t="shared" si="4"/>
        <v>0</v>
      </c>
      <c r="H20" s="42"/>
    </row>
    <row r="21" spans="1:8" s="2" customFormat="1" ht="25.5" x14ac:dyDescent="0.2">
      <c r="A21" s="10">
        <v>6</v>
      </c>
      <c r="B21" s="37" t="s">
        <v>117</v>
      </c>
      <c r="C21" s="16" t="s">
        <v>118</v>
      </c>
      <c r="D21" s="7" t="s">
        <v>4</v>
      </c>
      <c r="E21" s="8">
        <v>4</v>
      </c>
      <c r="F21" s="52"/>
      <c r="G21" s="9">
        <f t="shared" si="4"/>
        <v>0</v>
      </c>
      <c r="H21" s="42"/>
    </row>
    <row r="22" spans="1:8" s="2" customFormat="1" ht="38.25" x14ac:dyDescent="0.2">
      <c r="A22" s="10">
        <v>6</v>
      </c>
      <c r="B22" s="37" t="s">
        <v>119</v>
      </c>
      <c r="C22" s="16" t="s">
        <v>120</v>
      </c>
      <c r="D22" s="7" t="s">
        <v>4</v>
      </c>
      <c r="E22" s="8">
        <v>4</v>
      </c>
      <c r="F22" s="52"/>
      <c r="G22" s="9">
        <f t="shared" si="4"/>
        <v>0</v>
      </c>
      <c r="H22" s="42"/>
    </row>
    <row r="23" spans="1:8" s="2" customFormat="1" ht="51" x14ac:dyDescent="0.2">
      <c r="A23" s="10">
        <v>6</v>
      </c>
      <c r="B23" s="37" t="s">
        <v>121</v>
      </c>
      <c r="C23" s="16" t="s">
        <v>151</v>
      </c>
      <c r="D23" s="7" t="s">
        <v>4</v>
      </c>
      <c r="E23" s="8">
        <v>1</v>
      </c>
      <c r="F23" s="52"/>
      <c r="G23" s="9">
        <f t="shared" si="4"/>
        <v>0</v>
      </c>
      <c r="H23" s="42"/>
    </row>
    <row r="24" spans="1:8" s="2" customFormat="1" ht="38.25" x14ac:dyDescent="0.2">
      <c r="A24" s="10">
        <v>6</v>
      </c>
      <c r="B24" s="37" t="s">
        <v>150</v>
      </c>
      <c r="C24" s="16" t="s">
        <v>152</v>
      </c>
      <c r="D24" s="7" t="s">
        <v>4</v>
      </c>
      <c r="E24" s="8">
        <v>1</v>
      </c>
      <c r="F24" s="52"/>
      <c r="G24" s="9">
        <f t="shared" ref="G24" si="5">ROUND(E24*F24,2)</f>
        <v>0</v>
      </c>
      <c r="H24" s="42"/>
    </row>
    <row r="25" spans="1:8" s="2" customFormat="1" ht="38.25" x14ac:dyDescent="0.2">
      <c r="A25" s="10">
        <v>6</v>
      </c>
      <c r="B25" s="37" t="s">
        <v>169</v>
      </c>
      <c r="C25" s="16" t="s">
        <v>153</v>
      </c>
      <c r="D25" s="7" t="s">
        <v>4</v>
      </c>
      <c r="E25" s="8">
        <v>1</v>
      </c>
      <c r="F25" s="52"/>
      <c r="G25" s="9">
        <f t="shared" ref="G25" si="6">ROUND(E25*F25,2)</f>
        <v>0</v>
      </c>
      <c r="H25" s="42"/>
    </row>
    <row r="26" spans="1:8" s="2" customFormat="1" ht="30" customHeight="1" x14ac:dyDescent="0.2">
      <c r="A26" s="10">
        <v>6</v>
      </c>
      <c r="B26" s="37" t="s">
        <v>122</v>
      </c>
      <c r="C26" s="16" t="s">
        <v>124</v>
      </c>
      <c r="D26" s="7" t="s">
        <v>4</v>
      </c>
      <c r="E26" s="8">
        <v>1</v>
      </c>
      <c r="F26" s="52"/>
      <c r="G26" s="9">
        <f t="shared" ref="G26:G27" si="7">ROUND(E26*F26,2)</f>
        <v>0</v>
      </c>
      <c r="H26" s="42"/>
    </row>
    <row r="27" spans="1:8" s="2" customFormat="1" ht="20.25" customHeight="1" x14ac:dyDescent="0.2">
      <c r="A27" s="10">
        <v>6</v>
      </c>
      <c r="B27" s="37" t="s">
        <v>123</v>
      </c>
      <c r="C27" s="16" t="s">
        <v>148</v>
      </c>
      <c r="D27" s="7" t="s">
        <v>4</v>
      </c>
      <c r="E27" s="8">
        <v>20</v>
      </c>
      <c r="F27" s="52"/>
      <c r="G27" s="9">
        <f t="shared" si="7"/>
        <v>0</v>
      </c>
      <c r="H27" s="42"/>
    </row>
    <row r="28" spans="1:8" s="2" customFormat="1" x14ac:dyDescent="0.2">
      <c r="A28" s="10">
        <v>7</v>
      </c>
      <c r="B28" s="37" t="s">
        <v>126</v>
      </c>
      <c r="C28" s="17" t="s">
        <v>125</v>
      </c>
      <c r="D28" s="7" t="s">
        <v>4</v>
      </c>
      <c r="E28" s="8">
        <v>1</v>
      </c>
      <c r="F28" s="52"/>
      <c r="G28" s="9">
        <f t="shared" si="3"/>
        <v>0</v>
      </c>
      <c r="H28" s="42"/>
    </row>
    <row r="29" spans="1:8" s="2" customFormat="1" x14ac:dyDescent="0.2">
      <c r="A29" s="10"/>
      <c r="B29" s="37"/>
      <c r="C29" s="17"/>
      <c r="D29" s="7"/>
      <c r="E29" s="8"/>
      <c r="F29" s="55"/>
      <c r="G29" s="9"/>
      <c r="H29" s="42"/>
    </row>
    <row r="30" spans="1:8" s="2" customFormat="1" x14ac:dyDescent="0.2">
      <c r="A30" s="10"/>
      <c r="B30" s="37"/>
      <c r="C30" s="17"/>
      <c r="D30" s="7"/>
      <c r="E30" s="8"/>
      <c r="F30" s="55"/>
      <c r="G30" s="9"/>
      <c r="H30" s="42"/>
    </row>
    <row r="31" spans="1:8" x14ac:dyDescent="0.2">
      <c r="A31" s="24"/>
      <c r="B31" s="38"/>
      <c r="C31" s="18" t="s">
        <v>8</v>
      </c>
      <c r="D31" s="31"/>
      <c r="E31" s="41"/>
      <c r="F31" s="41"/>
      <c r="G31" s="12">
        <f>G10+G15</f>
        <v>0</v>
      </c>
      <c r="H31" s="4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6" fitToHeight="99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3F1B-3518-492D-9015-8C9DB1D50DD2}">
  <sheetPr>
    <pageSetUpPr fitToPage="1"/>
  </sheetPr>
  <dimension ref="A1:J129"/>
  <sheetViews>
    <sheetView showGridLines="0" topLeftCell="A76" zoomScaleNormal="100" workbookViewId="0">
      <selection activeCell="G86" sqref="G86"/>
    </sheetView>
  </sheetViews>
  <sheetFormatPr defaultColWidth="9.140625" defaultRowHeight="12.75" x14ac:dyDescent="0.2"/>
  <cols>
    <col min="1" max="1" width="5.5703125" style="29" customWidth="1"/>
    <col min="2" max="2" width="11" style="39" customWidth="1"/>
    <col min="3" max="3" width="94.28515625" style="19" customWidth="1"/>
    <col min="4" max="4" width="7.7109375" style="32" customWidth="1"/>
    <col min="5" max="5" width="9.85546875" style="29" customWidth="1"/>
    <col min="6" max="6" width="13.140625" style="29" customWidth="1"/>
    <col min="7" max="7" width="15.5703125" style="29" customWidth="1"/>
    <col min="8" max="8" width="9.140625" style="29"/>
    <col min="9" max="9" width="30.7109375" style="22" customWidth="1"/>
    <col min="10" max="10" width="2.7109375" style="29" customWidth="1"/>
    <col min="11" max="16384" width="9.140625" style="1"/>
  </cols>
  <sheetData>
    <row r="1" spans="1:10" s="51" customFormat="1" ht="19.5" customHeight="1" x14ac:dyDescent="0.2">
      <c r="A1" s="47"/>
      <c r="B1" s="62" t="s">
        <v>158</v>
      </c>
      <c r="C1" s="62"/>
      <c r="D1" s="62"/>
      <c r="E1" s="62"/>
      <c r="F1" s="62"/>
      <c r="G1" s="62"/>
    </row>
    <row r="2" spans="1:10" s="22" customFormat="1" x14ac:dyDescent="0.2">
      <c r="A2" s="48"/>
      <c r="B2" s="34"/>
      <c r="C2" s="34"/>
      <c r="D2" s="48"/>
      <c r="E2" s="48"/>
      <c r="F2" s="48"/>
      <c r="G2" s="3"/>
    </row>
    <row r="3" spans="1:10" s="22" customFormat="1" x14ac:dyDescent="0.2">
      <c r="A3" s="48"/>
      <c r="B3" s="48" t="s">
        <v>13</v>
      </c>
      <c r="C3" s="48" t="s">
        <v>14</v>
      </c>
      <c r="D3" s="48"/>
      <c r="E3" s="48"/>
      <c r="F3" s="48"/>
      <c r="G3" s="3"/>
    </row>
    <row r="4" spans="1:10" s="22" customFormat="1" x14ac:dyDescent="0.2">
      <c r="A4" s="48"/>
      <c r="B4" s="48" t="s">
        <v>15</v>
      </c>
      <c r="C4" s="48" t="s">
        <v>16</v>
      </c>
      <c r="D4" s="48"/>
      <c r="E4" s="48"/>
      <c r="F4" s="48"/>
      <c r="G4" s="3"/>
    </row>
    <row r="5" spans="1:10" s="22" customFormat="1" x14ac:dyDescent="0.2">
      <c r="A5" s="48"/>
      <c r="B5" s="48" t="s">
        <v>0</v>
      </c>
      <c r="C5" s="48"/>
      <c r="D5" s="48"/>
      <c r="E5" s="48"/>
      <c r="F5" s="48"/>
      <c r="G5" s="3"/>
    </row>
    <row r="6" spans="1:10" s="22" customFormat="1" x14ac:dyDescent="0.2">
      <c r="A6" s="48"/>
      <c r="B6" s="33"/>
      <c r="C6" s="33"/>
      <c r="D6" s="48"/>
      <c r="E6" s="48"/>
      <c r="F6" s="48"/>
      <c r="G6" s="48"/>
    </row>
    <row r="7" spans="1:10" s="45" customFormat="1" ht="50.25" customHeight="1" x14ac:dyDescent="0.2">
      <c r="A7" s="26" t="s">
        <v>1</v>
      </c>
      <c r="B7" s="4" t="s">
        <v>7</v>
      </c>
      <c r="C7" s="4" t="s">
        <v>157</v>
      </c>
      <c r="D7" s="4" t="s">
        <v>2</v>
      </c>
      <c r="E7" s="4" t="s">
        <v>3</v>
      </c>
      <c r="F7" s="4" t="s">
        <v>5</v>
      </c>
      <c r="G7" s="4" t="s">
        <v>6</v>
      </c>
      <c r="H7" s="44"/>
    </row>
    <row r="8" spans="1:10" s="32" customFormat="1" x14ac:dyDescent="0.2">
      <c r="A8" s="27">
        <v>1</v>
      </c>
      <c r="B8" s="5">
        <v>2</v>
      </c>
      <c r="C8" s="5">
        <v>3</v>
      </c>
      <c r="D8" s="13">
        <v>4</v>
      </c>
      <c r="E8" s="13">
        <v>5</v>
      </c>
      <c r="F8" s="13">
        <v>6</v>
      </c>
      <c r="G8" s="13">
        <v>7</v>
      </c>
      <c r="H8" s="46"/>
    </row>
    <row r="9" spans="1:10" x14ac:dyDescent="0.2">
      <c r="A9" s="28"/>
      <c r="B9" s="35"/>
      <c r="C9" s="15"/>
      <c r="D9" s="30"/>
      <c r="E9" s="28"/>
      <c r="F9" s="28"/>
      <c r="G9" s="28"/>
    </row>
    <row r="10" spans="1:10" s="2" customFormat="1" x14ac:dyDescent="0.2">
      <c r="A10" s="10"/>
      <c r="B10" s="36"/>
      <c r="C10" s="14" t="s">
        <v>10</v>
      </c>
      <c r="D10" s="25"/>
      <c r="E10" s="23"/>
      <c r="F10" s="23"/>
      <c r="G10" s="6">
        <f>G129</f>
        <v>0</v>
      </c>
      <c r="H10" s="42"/>
      <c r="I10" s="21"/>
      <c r="J10" s="42"/>
    </row>
    <row r="11" spans="1:10" s="2" customFormat="1" ht="26.45" customHeight="1" x14ac:dyDescent="0.2">
      <c r="A11" s="7">
        <v>1</v>
      </c>
      <c r="B11" s="56" t="s">
        <v>170</v>
      </c>
      <c r="C11" s="17" t="s">
        <v>92</v>
      </c>
      <c r="D11" s="7" t="s">
        <v>4</v>
      </c>
      <c r="E11" s="8">
        <v>1</v>
      </c>
      <c r="F11" s="52"/>
      <c r="G11" s="9">
        <f t="shared" ref="G11" si="0">ROUND(E11*F11,2)</f>
        <v>0</v>
      </c>
      <c r="H11" s="42"/>
      <c r="I11" s="21"/>
      <c r="J11" s="42"/>
    </row>
    <row r="12" spans="1:10" s="2" customFormat="1" ht="25.5" x14ac:dyDescent="0.2">
      <c r="A12" s="7">
        <v>2</v>
      </c>
      <c r="B12" s="56" t="s">
        <v>170</v>
      </c>
      <c r="C12" s="17" t="s">
        <v>93</v>
      </c>
      <c r="D12" s="7" t="s">
        <v>4</v>
      </c>
      <c r="E12" s="8">
        <v>1</v>
      </c>
      <c r="F12" s="52"/>
      <c r="G12" s="9">
        <f t="shared" ref="G12" si="1">ROUND(E12*F12,2)</f>
        <v>0</v>
      </c>
      <c r="H12" s="42"/>
      <c r="I12" s="21"/>
      <c r="J12" s="42"/>
    </row>
    <row r="13" spans="1:10" s="2" customFormat="1" ht="25.5" x14ac:dyDescent="0.2">
      <c r="A13" s="7">
        <v>3</v>
      </c>
      <c r="B13" s="56" t="s">
        <v>170</v>
      </c>
      <c r="C13" s="17" t="s">
        <v>94</v>
      </c>
      <c r="D13" s="7" t="s">
        <v>4</v>
      </c>
      <c r="E13" s="8">
        <v>1</v>
      </c>
      <c r="F13" s="52"/>
      <c r="G13" s="9">
        <f t="shared" ref="G13:G43" si="2">ROUND(E13*F13,2)</f>
        <v>0</v>
      </c>
      <c r="H13" s="42"/>
      <c r="I13" s="21"/>
      <c r="J13" s="42"/>
    </row>
    <row r="14" spans="1:10" s="2" customFormat="1" ht="25.5" x14ac:dyDescent="0.2">
      <c r="A14" s="7">
        <v>4</v>
      </c>
      <c r="B14" s="56" t="s">
        <v>170</v>
      </c>
      <c r="C14" s="17" t="s">
        <v>95</v>
      </c>
      <c r="D14" s="7" t="s">
        <v>4</v>
      </c>
      <c r="E14" s="8">
        <v>1</v>
      </c>
      <c r="F14" s="52"/>
      <c r="G14" s="9">
        <f t="shared" si="2"/>
        <v>0</v>
      </c>
      <c r="H14" s="42"/>
      <c r="I14" s="21"/>
      <c r="J14" s="42"/>
    </row>
    <row r="15" spans="1:10" s="2" customFormat="1" ht="25.5" x14ac:dyDescent="0.2">
      <c r="A15" s="7">
        <v>5</v>
      </c>
      <c r="B15" s="56" t="s">
        <v>171</v>
      </c>
      <c r="C15" s="17" t="s">
        <v>96</v>
      </c>
      <c r="D15" s="7" t="s">
        <v>4</v>
      </c>
      <c r="E15" s="8">
        <v>1</v>
      </c>
      <c r="F15" s="52"/>
      <c r="G15" s="9">
        <f t="shared" si="2"/>
        <v>0</v>
      </c>
      <c r="H15" s="42"/>
      <c r="I15" s="21"/>
      <c r="J15" s="42"/>
    </row>
    <row r="16" spans="1:10" s="2" customFormat="1" ht="25.5" x14ac:dyDescent="0.2">
      <c r="A16" s="7">
        <v>6</v>
      </c>
      <c r="B16" s="56" t="s">
        <v>172</v>
      </c>
      <c r="C16" s="17" t="s">
        <v>97</v>
      </c>
      <c r="D16" s="7" t="s">
        <v>4</v>
      </c>
      <c r="E16" s="8">
        <v>1</v>
      </c>
      <c r="F16" s="52"/>
      <c r="G16" s="9">
        <f t="shared" si="2"/>
        <v>0</v>
      </c>
      <c r="H16" s="42"/>
      <c r="I16" s="21"/>
      <c r="J16" s="42"/>
    </row>
    <row r="17" spans="1:10" s="2" customFormat="1" ht="25.5" x14ac:dyDescent="0.2">
      <c r="A17" s="7">
        <v>7</v>
      </c>
      <c r="B17" s="37" t="s">
        <v>173</v>
      </c>
      <c r="C17" s="17" t="s">
        <v>98</v>
      </c>
      <c r="D17" s="7" t="s">
        <v>4</v>
      </c>
      <c r="E17" s="8">
        <v>1</v>
      </c>
      <c r="F17" s="52"/>
      <c r="G17" s="9">
        <f t="shared" si="2"/>
        <v>0</v>
      </c>
      <c r="H17" s="42"/>
      <c r="I17" s="21"/>
      <c r="J17" s="42"/>
    </row>
    <row r="18" spans="1:10" s="2" customFormat="1" ht="63.75" x14ac:dyDescent="0.2">
      <c r="A18" s="7">
        <v>8</v>
      </c>
      <c r="B18" s="49" t="s">
        <v>10</v>
      </c>
      <c r="C18" s="16" t="s">
        <v>18</v>
      </c>
      <c r="D18" s="7" t="s">
        <v>4</v>
      </c>
      <c r="E18" s="8">
        <v>2</v>
      </c>
      <c r="F18" s="52"/>
      <c r="G18" s="9">
        <f t="shared" si="2"/>
        <v>0</v>
      </c>
      <c r="H18" s="42"/>
      <c r="I18" s="21"/>
      <c r="J18" s="42"/>
    </row>
    <row r="19" spans="1:10" s="2" customFormat="1" ht="51" x14ac:dyDescent="0.2">
      <c r="A19" s="7">
        <v>9.40350877192982</v>
      </c>
      <c r="B19" s="49" t="s">
        <v>10</v>
      </c>
      <c r="C19" s="16" t="s">
        <v>19</v>
      </c>
      <c r="D19" s="7" t="s">
        <v>4</v>
      </c>
      <c r="E19" s="8">
        <v>2</v>
      </c>
      <c r="F19" s="52"/>
      <c r="G19" s="9">
        <f t="shared" si="2"/>
        <v>0</v>
      </c>
      <c r="H19" s="42"/>
      <c r="I19" s="21"/>
      <c r="J19" s="42"/>
    </row>
    <row r="20" spans="1:10" s="2" customFormat="1" ht="25.5" customHeight="1" x14ac:dyDescent="0.2">
      <c r="A20" s="7">
        <v>10.3157894736842</v>
      </c>
      <c r="B20" s="49" t="s">
        <v>10</v>
      </c>
      <c r="C20" s="50" t="s">
        <v>20</v>
      </c>
      <c r="D20" s="7" t="s">
        <v>4</v>
      </c>
      <c r="E20" s="8">
        <v>2</v>
      </c>
      <c r="F20" s="52"/>
      <c r="G20" s="9">
        <f t="shared" si="2"/>
        <v>0</v>
      </c>
      <c r="H20" s="42"/>
      <c r="I20" s="21"/>
      <c r="J20" s="42"/>
    </row>
    <row r="21" spans="1:10" s="2" customFormat="1" ht="25.5" customHeight="1" x14ac:dyDescent="0.2">
      <c r="A21" s="7">
        <v>11.228070175438599</v>
      </c>
      <c r="B21" s="49" t="s">
        <v>10</v>
      </c>
      <c r="C21" s="50" t="s">
        <v>21</v>
      </c>
      <c r="D21" s="7" t="s">
        <v>4</v>
      </c>
      <c r="E21" s="8">
        <v>2</v>
      </c>
      <c r="F21" s="52"/>
      <c r="G21" s="9">
        <f t="shared" si="2"/>
        <v>0</v>
      </c>
      <c r="H21" s="42"/>
      <c r="I21" s="21"/>
      <c r="J21" s="42"/>
    </row>
    <row r="22" spans="1:10" s="2" customFormat="1" x14ac:dyDescent="0.2">
      <c r="A22" s="7">
        <v>12.140350877193001</v>
      </c>
      <c r="B22" s="49" t="s">
        <v>10</v>
      </c>
      <c r="C22" s="50" t="s">
        <v>127</v>
      </c>
      <c r="D22" s="7" t="s">
        <v>4</v>
      </c>
      <c r="E22" s="8">
        <v>2</v>
      </c>
      <c r="F22" s="52"/>
      <c r="G22" s="9">
        <f t="shared" si="2"/>
        <v>0</v>
      </c>
      <c r="H22" s="42"/>
      <c r="I22" s="21"/>
      <c r="J22" s="42"/>
    </row>
    <row r="23" spans="1:10" s="2" customFormat="1" x14ac:dyDescent="0.2">
      <c r="A23" s="7">
        <v>13.0526315789474</v>
      </c>
      <c r="B23" s="49" t="s">
        <v>10</v>
      </c>
      <c r="C23" s="50" t="s">
        <v>128</v>
      </c>
      <c r="D23" s="7" t="s">
        <v>4</v>
      </c>
      <c r="E23" s="8">
        <v>2</v>
      </c>
      <c r="F23" s="52"/>
      <c r="G23" s="9">
        <f t="shared" si="2"/>
        <v>0</v>
      </c>
      <c r="H23" s="42"/>
      <c r="I23" s="21"/>
      <c r="J23" s="42"/>
    </row>
    <row r="24" spans="1:10" s="2" customFormat="1" x14ac:dyDescent="0.2">
      <c r="A24" s="7">
        <v>13.9649122807018</v>
      </c>
      <c r="B24" s="49" t="s">
        <v>10</v>
      </c>
      <c r="C24" s="54" t="s">
        <v>129</v>
      </c>
      <c r="D24" s="7" t="s">
        <v>4</v>
      </c>
      <c r="E24" s="8">
        <v>2</v>
      </c>
      <c r="F24" s="52"/>
      <c r="G24" s="9">
        <f t="shared" si="2"/>
        <v>0</v>
      </c>
      <c r="H24" s="42"/>
      <c r="I24" s="21"/>
      <c r="J24" s="42"/>
    </row>
    <row r="25" spans="1:10" s="2" customFormat="1" x14ac:dyDescent="0.2">
      <c r="A25" s="7">
        <v>14.877192982456201</v>
      </c>
      <c r="B25" s="49" t="s">
        <v>10</v>
      </c>
      <c r="C25" s="54" t="s">
        <v>130</v>
      </c>
      <c r="D25" s="7" t="s">
        <v>4</v>
      </c>
      <c r="E25" s="8">
        <v>10</v>
      </c>
      <c r="F25" s="52"/>
      <c r="G25" s="9">
        <f t="shared" si="2"/>
        <v>0</v>
      </c>
      <c r="H25" s="42"/>
      <c r="I25" s="21"/>
      <c r="J25" s="42"/>
    </row>
    <row r="26" spans="1:10" s="2" customFormat="1" ht="25.5" x14ac:dyDescent="0.2">
      <c r="A26" s="7">
        <v>15.7894736842106</v>
      </c>
      <c r="B26" s="49" t="s">
        <v>10</v>
      </c>
      <c r="C26" s="54" t="s">
        <v>22</v>
      </c>
      <c r="D26" s="7" t="s">
        <v>4</v>
      </c>
      <c r="E26" s="8">
        <v>2</v>
      </c>
      <c r="F26" s="52"/>
      <c r="G26" s="9">
        <f t="shared" si="2"/>
        <v>0</v>
      </c>
      <c r="H26" s="42"/>
      <c r="I26" s="21"/>
      <c r="J26" s="42"/>
    </row>
    <row r="27" spans="1:10" s="2" customFormat="1" ht="25.5" x14ac:dyDescent="0.2">
      <c r="A27" s="7">
        <v>16.701754385965</v>
      </c>
      <c r="B27" s="49" t="s">
        <v>10</v>
      </c>
      <c r="C27" s="54" t="s">
        <v>23</v>
      </c>
      <c r="D27" s="7" t="s">
        <v>4</v>
      </c>
      <c r="E27" s="8">
        <v>2</v>
      </c>
      <c r="F27" s="52"/>
      <c r="G27" s="9">
        <f t="shared" si="2"/>
        <v>0</v>
      </c>
      <c r="H27" s="42"/>
      <c r="I27" s="21"/>
      <c r="J27" s="42"/>
    </row>
    <row r="28" spans="1:10" s="2" customFormat="1" x14ac:dyDescent="0.2">
      <c r="A28" s="7">
        <v>17.614035087719301</v>
      </c>
      <c r="B28" s="49" t="s">
        <v>10</v>
      </c>
      <c r="C28" s="50" t="s">
        <v>131</v>
      </c>
      <c r="D28" s="7" t="s">
        <v>4</v>
      </c>
      <c r="E28" s="8">
        <v>2</v>
      </c>
      <c r="F28" s="52"/>
      <c r="G28" s="9">
        <f t="shared" si="2"/>
        <v>0</v>
      </c>
      <c r="H28" s="42"/>
      <c r="I28" s="21"/>
      <c r="J28" s="42"/>
    </row>
    <row r="29" spans="1:10" s="2" customFormat="1" x14ac:dyDescent="0.2">
      <c r="A29" s="7">
        <v>18.5263157894736</v>
      </c>
      <c r="B29" s="49" t="s">
        <v>10</v>
      </c>
      <c r="C29" s="50" t="s">
        <v>132</v>
      </c>
      <c r="D29" s="7" t="s">
        <v>4</v>
      </c>
      <c r="E29" s="8">
        <v>2</v>
      </c>
      <c r="F29" s="52"/>
      <c r="G29" s="9">
        <f t="shared" si="2"/>
        <v>0</v>
      </c>
      <c r="H29" s="42"/>
      <c r="I29" s="21"/>
      <c r="J29" s="42"/>
    </row>
    <row r="30" spans="1:10" s="2" customFormat="1" x14ac:dyDescent="0.2">
      <c r="A30" s="7">
        <v>19.4385964912281</v>
      </c>
      <c r="B30" s="49" t="s">
        <v>10</v>
      </c>
      <c r="C30" s="50" t="s">
        <v>133</v>
      </c>
      <c r="D30" s="7" t="s">
        <v>4</v>
      </c>
      <c r="E30" s="8">
        <v>2</v>
      </c>
      <c r="F30" s="52"/>
      <c r="G30" s="9">
        <f t="shared" si="2"/>
        <v>0</v>
      </c>
      <c r="H30" s="42"/>
      <c r="I30" s="21"/>
      <c r="J30" s="42"/>
    </row>
    <row r="31" spans="1:10" s="2" customFormat="1" ht="38.25" x14ac:dyDescent="0.2">
      <c r="A31" s="7">
        <v>20.350877192982502</v>
      </c>
      <c r="B31" s="49" t="s">
        <v>10</v>
      </c>
      <c r="C31" s="54" t="s">
        <v>24</v>
      </c>
      <c r="D31" s="7" t="s">
        <v>4</v>
      </c>
      <c r="E31" s="8">
        <v>1</v>
      </c>
      <c r="F31" s="52"/>
      <c r="G31" s="9">
        <f t="shared" si="2"/>
        <v>0</v>
      </c>
      <c r="H31" s="42"/>
      <c r="I31" s="21"/>
      <c r="J31" s="42"/>
    </row>
    <row r="32" spans="1:10" s="2" customFormat="1" ht="25.5" x14ac:dyDescent="0.2">
      <c r="A32" s="7">
        <v>21.2631578947368</v>
      </c>
      <c r="B32" s="49" t="s">
        <v>10</v>
      </c>
      <c r="C32" s="54" t="s">
        <v>25</v>
      </c>
      <c r="D32" s="7" t="s">
        <v>4</v>
      </c>
      <c r="E32" s="8">
        <v>2</v>
      </c>
      <c r="F32" s="52"/>
      <c r="G32" s="9">
        <f t="shared" si="2"/>
        <v>0</v>
      </c>
      <c r="H32" s="42"/>
      <c r="I32" s="21"/>
      <c r="J32" s="42"/>
    </row>
    <row r="33" spans="1:10" s="2" customFormat="1" x14ac:dyDescent="0.2">
      <c r="A33" s="7">
        <v>22.175438596491301</v>
      </c>
      <c r="B33" s="49" t="s">
        <v>10</v>
      </c>
      <c r="C33" s="50" t="s">
        <v>134</v>
      </c>
      <c r="D33" s="7" t="s">
        <v>4</v>
      </c>
      <c r="E33" s="8">
        <v>10</v>
      </c>
      <c r="F33" s="52"/>
      <c r="G33" s="9">
        <f t="shared" si="2"/>
        <v>0</v>
      </c>
      <c r="H33" s="42"/>
      <c r="I33" s="21"/>
      <c r="J33" s="42"/>
    </row>
    <row r="34" spans="1:10" s="2" customFormat="1" x14ac:dyDescent="0.2">
      <c r="A34" s="7">
        <v>23.087719298245698</v>
      </c>
      <c r="B34" s="49" t="s">
        <v>10</v>
      </c>
      <c r="C34" s="50" t="s">
        <v>135</v>
      </c>
      <c r="D34" s="7" t="s">
        <v>4</v>
      </c>
      <c r="E34" s="8">
        <v>2</v>
      </c>
      <c r="F34" s="52"/>
      <c r="G34" s="9">
        <f t="shared" si="2"/>
        <v>0</v>
      </c>
      <c r="H34" s="42"/>
      <c r="I34" s="21"/>
      <c r="J34" s="42"/>
    </row>
    <row r="35" spans="1:10" s="2" customFormat="1" x14ac:dyDescent="0.2">
      <c r="A35" s="7">
        <v>24</v>
      </c>
      <c r="B35" s="49" t="s">
        <v>10</v>
      </c>
      <c r="C35" s="50" t="s">
        <v>136</v>
      </c>
      <c r="D35" s="7" t="s">
        <v>4</v>
      </c>
      <c r="E35" s="8">
        <v>4</v>
      </c>
      <c r="F35" s="52"/>
      <c r="G35" s="9">
        <f t="shared" si="2"/>
        <v>0</v>
      </c>
      <c r="H35" s="42"/>
      <c r="I35" s="21"/>
      <c r="J35" s="42"/>
    </row>
    <row r="36" spans="1:10" s="2" customFormat="1" x14ac:dyDescent="0.2">
      <c r="A36" s="7">
        <v>24.912280701754302</v>
      </c>
      <c r="B36" s="49" t="s">
        <v>10</v>
      </c>
      <c r="C36" s="50" t="s">
        <v>137</v>
      </c>
      <c r="D36" s="7" t="s">
        <v>4</v>
      </c>
      <c r="E36" s="8">
        <v>2</v>
      </c>
      <c r="F36" s="52"/>
      <c r="G36" s="9">
        <f t="shared" si="2"/>
        <v>0</v>
      </c>
      <c r="H36" s="42"/>
      <c r="I36" s="21"/>
      <c r="J36" s="42"/>
    </row>
    <row r="37" spans="1:10" s="2" customFormat="1" ht="25.5" customHeight="1" x14ac:dyDescent="0.2">
      <c r="A37" s="7">
        <v>25.824561403508799</v>
      </c>
      <c r="B37" s="49" t="s">
        <v>10</v>
      </c>
      <c r="C37" s="54" t="s">
        <v>138</v>
      </c>
      <c r="D37" s="7" t="s">
        <v>4</v>
      </c>
      <c r="E37" s="8">
        <v>1</v>
      </c>
      <c r="F37" s="52"/>
      <c r="G37" s="9">
        <f t="shared" si="2"/>
        <v>0</v>
      </c>
      <c r="H37" s="42"/>
      <c r="I37" s="21"/>
      <c r="J37" s="42"/>
    </row>
    <row r="38" spans="1:10" s="2" customFormat="1" x14ac:dyDescent="0.2">
      <c r="A38" s="7">
        <v>26.7368421052632</v>
      </c>
      <c r="B38" s="49" t="s">
        <v>10</v>
      </c>
      <c r="C38" s="50" t="s">
        <v>139</v>
      </c>
      <c r="D38" s="7" t="s">
        <v>4</v>
      </c>
      <c r="E38" s="8">
        <v>2</v>
      </c>
      <c r="F38" s="52"/>
      <c r="G38" s="9">
        <f t="shared" si="2"/>
        <v>0</v>
      </c>
      <c r="H38" s="42"/>
      <c r="I38" s="21"/>
      <c r="J38" s="42"/>
    </row>
    <row r="39" spans="1:10" s="2" customFormat="1" x14ac:dyDescent="0.2">
      <c r="A39" s="7">
        <v>27.649122807017498</v>
      </c>
      <c r="B39" s="49" t="s">
        <v>10</v>
      </c>
      <c r="C39" s="50" t="s">
        <v>140</v>
      </c>
      <c r="D39" s="7" t="s">
        <v>4</v>
      </c>
      <c r="E39" s="8">
        <v>2</v>
      </c>
      <c r="F39" s="52"/>
      <c r="G39" s="9">
        <f t="shared" si="2"/>
        <v>0</v>
      </c>
      <c r="H39" s="42"/>
      <c r="I39" s="21"/>
      <c r="J39" s="42"/>
    </row>
    <row r="40" spans="1:10" s="2" customFormat="1" x14ac:dyDescent="0.2">
      <c r="A40" s="7">
        <v>28.561403508771999</v>
      </c>
      <c r="B40" s="49" t="s">
        <v>10</v>
      </c>
      <c r="C40" s="50" t="s">
        <v>141</v>
      </c>
      <c r="D40" s="7" t="s">
        <v>4</v>
      </c>
      <c r="E40" s="8">
        <v>1</v>
      </c>
      <c r="F40" s="52"/>
      <c r="G40" s="9">
        <f t="shared" si="2"/>
        <v>0</v>
      </c>
      <c r="H40" s="42"/>
      <c r="I40" s="21"/>
      <c r="J40" s="42"/>
    </row>
    <row r="41" spans="1:10" s="2" customFormat="1" x14ac:dyDescent="0.2">
      <c r="A41" s="7">
        <v>29.4736842105264</v>
      </c>
      <c r="B41" s="49" t="s">
        <v>10</v>
      </c>
      <c r="C41" s="50" t="s">
        <v>142</v>
      </c>
      <c r="D41" s="7" t="s">
        <v>4</v>
      </c>
      <c r="E41" s="8">
        <v>1</v>
      </c>
      <c r="F41" s="52"/>
      <c r="G41" s="9">
        <f t="shared" si="2"/>
        <v>0</v>
      </c>
      <c r="H41" s="42"/>
      <c r="I41" s="21"/>
      <c r="J41" s="42"/>
    </row>
    <row r="42" spans="1:10" s="2" customFormat="1" x14ac:dyDescent="0.2">
      <c r="A42" s="7">
        <v>30.385964912280699</v>
      </c>
      <c r="B42" s="49" t="s">
        <v>10</v>
      </c>
      <c r="C42" s="50"/>
      <c r="D42" s="7"/>
      <c r="E42" s="8"/>
      <c r="F42" s="52"/>
      <c r="G42" s="9"/>
      <c r="H42" s="42"/>
      <c r="I42" s="21"/>
      <c r="J42" s="42"/>
    </row>
    <row r="43" spans="1:10" s="2" customFormat="1" ht="25.5" x14ac:dyDescent="0.2">
      <c r="A43" s="7">
        <v>31.2982456140351</v>
      </c>
      <c r="B43" s="49" t="s">
        <v>10</v>
      </c>
      <c r="C43" s="17" t="s">
        <v>100</v>
      </c>
      <c r="D43" s="7" t="s">
        <v>4</v>
      </c>
      <c r="E43" s="8">
        <v>1</v>
      </c>
      <c r="F43" s="52"/>
      <c r="G43" s="9">
        <f t="shared" si="2"/>
        <v>0</v>
      </c>
      <c r="H43" s="42"/>
      <c r="I43" s="21"/>
      <c r="J43" s="42"/>
    </row>
    <row r="44" spans="1:10" s="2" customFormat="1" x14ac:dyDescent="0.2">
      <c r="A44" s="7">
        <v>32.210526315789501</v>
      </c>
      <c r="B44" s="49" t="s">
        <v>10</v>
      </c>
      <c r="C44" s="16"/>
      <c r="D44" s="7"/>
      <c r="E44" s="8"/>
      <c r="F44" s="52"/>
      <c r="G44" s="9"/>
      <c r="H44" s="42"/>
      <c r="I44" s="21"/>
      <c r="J44" s="42"/>
    </row>
    <row r="45" spans="1:10" s="2" customFormat="1" ht="25.5" x14ac:dyDescent="0.2">
      <c r="A45" s="7">
        <v>33.122807017543799</v>
      </c>
      <c r="B45" s="49" t="s">
        <v>10</v>
      </c>
      <c r="C45" s="17" t="s">
        <v>99</v>
      </c>
      <c r="D45" s="7" t="s">
        <v>4</v>
      </c>
      <c r="E45" s="8">
        <v>3</v>
      </c>
      <c r="F45" s="52"/>
      <c r="G45" s="9">
        <f t="shared" ref="G45:G48" si="3">ROUND(E45*F45,2)</f>
        <v>0</v>
      </c>
      <c r="H45" s="42"/>
      <c r="I45" s="21"/>
      <c r="J45" s="42"/>
    </row>
    <row r="46" spans="1:10" s="2" customFormat="1" ht="25.5" x14ac:dyDescent="0.2">
      <c r="A46" s="7">
        <v>34.035087719298197</v>
      </c>
      <c r="B46" s="49" t="s">
        <v>10</v>
      </c>
      <c r="C46" s="16" t="s">
        <v>143</v>
      </c>
      <c r="D46" s="7" t="s">
        <v>4</v>
      </c>
      <c r="E46" s="8">
        <v>3</v>
      </c>
      <c r="F46" s="52"/>
      <c r="G46" s="9">
        <f t="shared" si="3"/>
        <v>0</v>
      </c>
      <c r="H46" s="42"/>
      <c r="I46" s="21"/>
      <c r="J46" s="42"/>
    </row>
    <row r="47" spans="1:10" s="2" customFormat="1" ht="25.5" x14ac:dyDescent="0.2">
      <c r="A47" s="7">
        <v>34.947368421052701</v>
      </c>
      <c r="B47" s="49" t="s">
        <v>10</v>
      </c>
      <c r="C47" s="16" t="s">
        <v>31</v>
      </c>
      <c r="D47" s="7" t="s">
        <v>4</v>
      </c>
      <c r="E47" s="8">
        <v>3</v>
      </c>
      <c r="F47" s="52"/>
      <c r="G47" s="9">
        <f t="shared" si="3"/>
        <v>0</v>
      </c>
      <c r="H47" s="42"/>
      <c r="I47" s="21"/>
      <c r="J47" s="42"/>
    </row>
    <row r="48" spans="1:10" s="2" customFormat="1" ht="25.5" x14ac:dyDescent="0.2">
      <c r="A48" s="7">
        <v>35.859649122806999</v>
      </c>
      <c r="B48" s="49" t="s">
        <v>10</v>
      </c>
      <c r="C48" s="16" t="s">
        <v>149</v>
      </c>
      <c r="D48" s="7" t="s">
        <v>4</v>
      </c>
      <c r="E48" s="8">
        <v>1</v>
      </c>
      <c r="F48" s="52"/>
      <c r="G48" s="9">
        <f t="shared" si="3"/>
        <v>0</v>
      </c>
      <c r="H48" s="42"/>
      <c r="I48" s="21"/>
      <c r="J48" s="42"/>
    </row>
    <row r="49" spans="1:10" s="2" customFormat="1" ht="63.75" x14ac:dyDescent="0.2">
      <c r="A49" s="7">
        <v>36.771929824561397</v>
      </c>
      <c r="B49" s="49" t="s">
        <v>10</v>
      </c>
      <c r="C49" s="16" t="s">
        <v>156</v>
      </c>
      <c r="D49" s="7" t="s">
        <v>4</v>
      </c>
      <c r="E49" s="8">
        <v>1</v>
      </c>
      <c r="F49" s="52"/>
      <c r="G49" s="9">
        <f t="shared" ref="G49" si="4">ROUND(E49*F49,2)</f>
        <v>0</v>
      </c>
      <c r="H49" s="42"/>
      <c r="I49" s="21"/>
      <c r="J49" s="42"/>
    </row>
    <row r="50" spans="1:10" s="2" customFormat="1" ht="51" x14ac:dyDescent="0.2">
      <c r="A50" s="7">
        <v>37.684210526315802</v>
      </c>
      <c r="B50" s="49" t="s">
        <v>10</v>
      </c>
      <c r="C50" s="17" t="s">
        <v>102</v>
      </c>
      <c r="D50" s="7" t="s">
        <v>4</v>
      </c>
      <c r="E50" s="8">
        <v>1</v>
      </c>
      <c r="F50" s="52"/>
      <c r="G50" s="9">
        <f t="shared" ref="G50" si="5">ROUND(E50*F50,2)</f>
        <v>0</v>
      </c>
      <c r="H50" s="42"/>
      <c r="I50" s="21"/>
      <c r="J50" s="42"/>
    </row>
    <row r="51" spans="1:10" s="2" customFormat="1" ht="38.25" x14ac:dyDescent="0.2">
      <c r="A51" s="7">
        <v>38.5964912280701</v>
      </c>
      <c r="B51" s="49" t="s">
        <v>10</v>
      </c>
      <c r="C51" s="17" t="s">
        <v>101</v>
      </c>
      <c r="D51" s="7" t="s">
        <v>4</v>
      </c>
      <c r="E51" s="8">
        <v>1</v>
      </c>
      <c r="F51" s="52"/>
      <c r="G51" s="9">
        <f t="shared" ref="G51:G58" si="6">ROUND(E51*F51,2)</f>
        <v>0</v>
      </c>
      <c r="H51" s="42"/>
      <c r="I51" s="21"/>
      <c r="J51" s="42"/>
    </row>
    <row r="52" spans="1:10" s="2" customFormat="1" ht="38.25" x14ac:dyDescent="0.2">
      <c r="A52" s="7">
        <v>39.508771929824498</v>
      </c>
      <c r="B52" s="49" t="s">
        <v>10</v>
      </c>
      <c r="C52" s="16" t="s">
        <v>26</v>
      </c>
      <c r="D52" s="7" t="s">
        <v>4</v>
      </c>
      <c r="E52" s="8">
        <v>1</v>
      </c>
      <c r="F52" s="52"/>
      <c r="G52" s="9">
        <f t="shared" si="6"/>
        <v>0</v>
      </c>
      <c r="H52" s="42"/>
      <c r="I52" s="21"/>
      <c r="J52" s="42"/>
    </row>
    <row r="53" spans="1:10" s="2" customFormat="1" ht="25.5" x14ac:dyDescent="0.2">
      <c r="A53" s="7">
        <v>40.421052631579002</v>
      </c>
      <c r="B53" s="49" t="s">
        <v>10</v>
      </c>
      <c r="C53" s="16" t="s">
        <v>27</v>
      </c>
      <c r="D53" s="7" t="s">
        <v>4</v>
      </c>
      <c r="E53" s="8">
        <v>1</v>
      </c>
      <c r="F53" s="52"/>
      <c r="G53" s="9">
        <f t="shared" si="6"/>
        <v>0</v>
      </c>
      <c r="H53" s="42"/>
      <c r="I53" s="21"/>
      <c r="J53" s="42"/>
    </row>
    <row r="54" spans="1:10" s="2" customFormat="1" ht="76.5" x14ac:dyDescent="0.2">
      <c r="A54" s="7">
        <v>41.3333333333333</v>
      </c>
      <c r="B54" s="49" t="s">
        <v>10</v>
      </c>
      <c r="C54" s="16" t="s">
        <v>28</v>
      </c>
      <c r="D54" s="7" t="s">
        <v>4</v>
      </c>
      <c r="E54" s="8">
        <v>1</v>
      </c>
      <c r="F54" s="52"/>
      <c r="G54" s="9">
        <f t="shared" si="6"/>
        <v>0</v>
      </c>
      <c r="H54" s="42"/>
      <c r="I54" s="21"/>
      <c r="J54" s="42"/>
    </row>
    <row r="55" spans="1:10" s="2" customFormat="1" ht="38.25" x14ac:dyDescent="0.2">
      <c r="A55" s="7">
        <v>42.245614035087698</v>
      </c>
      <c r="B55" s="49" t="s">
        <v>10</v>
      </c>
      <c r="C55" s="16" t="s">
        <v>29</v>
      </c>
      <c r="D55" s="7" t="s">
        <v>4</v>
      </c>
      <c r="E55" s="8">
        <v>1</v>
      </c>
      <c r="F55" s="52"/>
      <c r="G55" s="9">
        <f t="shared" si="6"/>
        <v>0</v>
      </c>
      <c r="H55" s="42"/>
      <c r="I55" s="21"/>
      <c r="J55" s="42"/>
    </row>
    <row r="56" spans="1:10" s="2" customFormat="1" ht="38.25" x14ac:dyDescent="0.2">
      <c r="A56" s="7">
        <v>43.157894736842202</v>
      </c>
      <c r="B56" s="49" t="s">
        <v>10</v>
      </c>
      <c r="C56" s="16" t="s">
        <v>30</v>
      </c>
      <c r="D56" s="7" t="s">
        <v>4</v>
      </c>
      <c r="E56" s="8">
        <v>1</v>
      </c>
      <c r="F56" s="52"/>
      <c r="G56" s="9">
        <f t="shared" si="6"/>
        <v>0</v>
      </c>
      <c r="H56" s="42"/>
      <c r="I56" s="21"/>
      <c r="J56" s="42"/>
    </row>
    <row r="57" spans="1:10" s="2" customFormat="1" x14ac:dyDescent="0.2">
      <c r="A57" s="7">
        <v>44.0701754385965</v>
      </c>
      <c r="B57" s="49" t="s">
        <v>10</v>
      </c>
      <c r="C57" s="16"/>
      <c r="D57" s="7"/>
      <c r="E57" s="8"/>
      <c r="F57" s="52"/>
      <c r="G57" s="9"/>
      <c r="H57" s="42"/>
      <c r="I57" s="21"/>
      <c r="J57" s="42"/>
    </row>
    <row r="58" spans="1:10" s="2" customFormat="1" ht="38.25" x14ac:dyDescent="0.2">
      <c r="A58" s="7">
        <v>44.982456140350799</v>
      </c>
      <c r="B58" s="49" t="s">
        <v>10</v>
      </c>
      <c r="C58" s="16" t="s">
        <v>144</v>
      </c>
      <c r="D58" s="7" t="s">
        <v>4</v>
      </c>
      <c r="E58" s="8">
        <v>1</v>
      </c>
      <c r="F58" s="52"/>
      <c r="G58" s="9">
        <f t="shared" si="6"/>
        <v>0</v>
      </c>
      <c r="H58" s="42"/>
      <c r="I58" s="21"/>
      <c r="J58" s="42"/>
    </row>
    <row r="59" spans="1:10" s="2" customFormat="1" x14ac:dyDescent="0.2">
      <c r="A59" s="7">
        <v>45.894736842105203</v>
      </c>
      <c r="B59" s="49" t="s">
        <v>10</v>
      </c>
      <c r="C59" s="16" t="s">
        <v>145</v>
      </c>
      <c r="D59" s="7" t="s">
        <v>4</v>
      </c>
      <c r="E59" s="8">
        <v>1</v>
      </c>
      <c r="F59" s="52"/>
      <c r="G59" s="9">
        <f t="shared" ref="G59:G124" si="7">ROUND(E59*F59,2)</f>
        <v>0</v>
      </c>
      <c r="H59" s="42"/>
      <c r="I59" s="21"/>
      <c r="J59" s="42"/>
    </row>
    <row r="60" spans="1:10" s="2" customFormat="1" x14ac:dyDescent="0.2">
      <c r="A60" s="7">
        <v>46.8070175438597</v>
      </c>
      <c r="B60" s="49" t="s">
        <v>10</v>
      </c>
      <c r="C60" s="16" t="s">
        <v>146</v>
      </c>
      <c r="D60" s="7" t="s">
        <v>4</v>
      </c>
      <c r="E60" s="8">
        <v>1</v>
      </c>
      <c r="F60" s="52"/>
      <c r="G60" s="9">
        <f t="shared" si="7"/>
        <v>0</v>
      </c>
      <c r="H60" s="42"/>
      <c r="I60" s="21"/>
      <c r="J60" s="42"/>
    </row>
    <row r="61" spans="1:10" s="2" customFormat="1" x14ac:dyDescent="0.2">
      <c r="A61" s="7">
        <v>47.719298245613999</v>
      </c>
      <c r="B61" s="49" t="s">
        <v>10</v>
      </c>
      <c r="C61" s="16" t="s">
        <v>147</v>
      </c>
      <c r="D61" s="7" t="s">
        <v>4</v>
      </c>
      <c r="E61" s="8">
        <v>1</v>
      </c>
      <c r="F61" s="52"/>
      <c r="G61" s="9">
        <f t="shared" ref="G61:G62" si="8">ROUND(E61*F61,2)</f>
        <v>0</v>
      </c>
      <c r="H61" s="42"/>
      <c r="I61" s="21"/>
      <c r="J61" s="42"/>
    </row>
    <row r="62" spans="1:10" s="2" customFormat="1" ht="25.5" x14ac:dyDescent="0.2">
      <c r="A62" s="7">
        <v>48.631578947368403</v>
      </c>
      <c r="B62" s="49" t="s">
        <v>10</v>
      </c>
      <c r="C62" s="16" t="s">
        <v>32</v>
      </c>
      <c r="D62" s="7" t="s">
        <v>4</v>
      </c>
      <c r="E62" s="8">
        <v>1</v>
      </c>
      <c r="F62" s="52"/>
      <c r="G62" s="9">
        <f t="shared" si="8"/>
        <v>0</v>
      </c>
      <c r="H62" s="42"/>
      <c r="I62" s="21"/>
      <c r="J62" s="42"/>
    </row>
    <row r="63" spans="1:10" s="2" customFormat="1" x14ac:dyDescent="0.2">
      <c r="A63" s="7">
        <v>49.543859649122901</v>
      </c>
      <c r="B63" s="49" t="s">
        <v>10</v>
      </c>
      <c r="C63" s="16" t="s">
        <v>33</v>
      </c>
      <c r="D63" s="7" t="s">
        <v>4</v>
      </c>
      <c r="E63" s="8">
        <v>1</v>
      </c>
      <c r="F63" s="52"/>
      <c r="G63" s="9">
        <f t="shared" si="7"/>
        <v>0</v>
      </c>
      <c r="H63" s="42"/>
      <c r="I63" s="21"/>
      <c r="J63" s="42"/>
    </row>
    <row r="64" spans="1:10" s="2" customFormat="1" ht="25.5" x14ac:dyDescent="0.2">
      <c r="A64" s="7">
        <v>50.456140350877099</v>
      </c>
      <c r="B64" s="49" t="s">
        <v>10</v>
      </c>
      <c r="C64" s="16" t="s">
        <v>34</v>
      </c>
      <c r="D64" s="7" t="s">
        <v>4</v>
      </c>
      <c r="E64" s="8">
        <v>1</v>
      </c>
      <c r="F64" s="52"/>
      <c r="G64" s="9">
        <f t="shared" si="7"/>
        <v>0</v>
      </c>
      <c r="H64" s="42"/>
      <c r="I64" s="21"/>
      <c r="J64" s="42"/>
    </row>
    <row r="65" spans="1:10" s="2" customFormat="1" x14ac:dyDescent="0.2">
      <c r="A65" s="7">
        <v>51.368421052631497</v>
      </c>
      <c r="B65" s="49" t="s">
        <v>10</v>
      </c>
      <c r="C65" s="16" t="s">
        <v>35</v>
      </c>
      <c r="D65" s="7" t="s">
        <v>4</v>
      </c>
      <c r="E65" s="8">
        <v>8</v>
      </c>
      <c r="F65" s="52"/>
      <c r="G65" s="9">
        <f t="shared" si="7"/>
        <v>0</v>
      </c>
      <c r="H65" s="42"/>
      <c r="I65" s="21"/>
      <c r="J65" s="42"/>
    </row>
    <row r="66" spans="1:10" s="2" customFormat="1" x14ac:dyDescent="0.2">
      <c r="A66" s="7">
        <v>52.280701754386001</v>
      </c>
      <c r="B66" s="49" t="s">
        <v>10</v>
      </c>
      <c r="C66" s="16" t="s">
        <v>36</v>
      </c>
      <c r="D66" s="7" t="s">
        <v>4</v>
      </c>
      <c r="E66" s="8">
        <v>1</v>
      </c>
      <c r="F66" s="52"/>
      <c r="G66" s="9">
        <f t="shared" si="7"/>
        <v>0</v>
      </c>
      <c r="H66" s="42"/>
      <c r="I66" s="21"/>
      <c r="J66" s="42"/>
    </row>
    <row r="67" spans="1:10" s="2" customFormat="1" x14ac:dyDescent="0.2">
      <c r="A67" s="7">
        <v>53.1929824561403</v>
      </c>
      <c r="B67" s="49" t="s">
        <v>10</v>
      </c>
      <c r="C67" s="16" t="s">
        <v>37</v>
      </c>
      <c r="D67" s="7" t="s">
        <v>4</v>
      </c>
      <c r="E67" s="8">
        <v>1</v>
      </c>
      <c r="F67" s="52"/>
      <c r="G67" s="9">
        <f t="shared" si="7"/>
        <v>0</v>
      </c>
      <c r="H67" s="42"/>
      <c r="I67" s="21"/>
      <c r="J67" s="42"/>
    </row>
    <row r="68" spans="1:10" s="2" customFormat="1" x14ac:dyDescent="0.2">
      <c r="A68" s="7">
        <v>54.105263157894697</v>
      </c>
      <c r="B68" s="37" t="s">
        <v>10</v>
      </c>
      <c r="C68" s="16" t="s">
        <v>40</v>
      </c>
      <c r="D68" s="7" t="s">
        <v>4</v>
      </c>
      <c r="E68" s="8">
        <v>1</v>
      </c>
      <c r="F68" s="52"/>
      <c r="G68" s="9">
        <f t="shared" ref="G68:G98" si="9">ROUND(E68*F68,2)</f>
        <v>0</v>
      </c>
      <c r="H68" s="42"/>
      <c r="I68" s="21"/>
      <c r="J68" s="42"/>
    </row>
    <row r="69" spans="1:10" s="2" customFormat="1" x14ac:dyDescent="0.2">
      <c r="A69" s="7">
        <v>55.017543859649201</v>
      </c>
      <c r="B69" s="37" t="s">
        <v>10</v>
      </c>
      <c r="C69" s="16" t="s">
        <v>41</v>
      </c>
      <c r="D69" s="7" t="s">
        <v>4</v>
      </c>
      <c r="E69" s="8">
        <v>1</v>
      </c>
      <c r="F69" s="52"/>
      <c r="G69" s="9">
        <f t="shared" si="9"/>
        <v>0</v>
      </c>
      <c r="H69" s="42"/>
      <c r="I69" s="21"/>
      <c r="J69" s="42"/>
    </row>
    <row r="70" spans="1:10" s="2" customFormat="1" ht="25.5" x14ac:dyDescent="0.2">
      <c r="A70" s="7">
        <v>55.9298245614035</v>
      </c>
      <c r="B70" s="37" t="s">
        <v>10</v>
      </c>
      <c r="C70" s="16" t="s">
        <v>42</v>
      </c>
      <c r="D70" s="7" t="s">
        <v>4</v>
      </c>
      <c r="E70" s="8">
        <v>1</v>
      </c>
      <c r="F70" s="52"/>
      <c r="G70" s="9">
        <f t="shared" si="9"/>
        <v>0</v>
      </c>
      <c r="H70" s="42"/>
      <c r="I70" s="21"/>
      <c r="J70" s="42"/>
    </row>
    <row r="71" spans="1:10" s="2" customFormat="1" x14ac:dyDescent="0.2">
      <c r="A71" s="7">
        <v>56.842105263157798</v>
      </c>
      <c r="B71" s="37" t="s">
        <v>10</v>
      </c>
      <c r="C71" s="16" t="s">
        <v>47</v>
      </c>
      <c r="D71" s="7" t="s">
        <v>4</v>
      </c>
      <c r="E71" s="8">
        <v>1</v>
      </c>
      <c r="F71" s="52"/>
      <c r="G71" s="9">
        <f t="shared" si="9"/>
        <v>0</v>
      </c>
      <c r="H71" s="42"/>
      <c r="I71" s="21"/>
      <c r="J71" s="42"/>
    </row>
    <row r="72" spans="1:10" s="2" customFormat="1" x14ac:dyDescent="0.2">
      <c r="A72" s="7">
        <v>57.754385964912302</v>
      </c>
      <c r="B72" s="37" t="s">
        <v>10</v>
      </c>
      <c r="C72" s="16" t="s">
        <v>43</v>
      </c>
      <c r="D72" s="7" t="s">
        <v>4</v>
      </c>
      <c r="E72" s="8">
        <v>1</v>
      </c>
      <c r="F72" s="52"/>
      <c r="G72" s="9">
        <f t="shared" si="9"/>
        <v>0</v>
      </c>
      <c r="H72" s="42"/>
      <c r="I72" s="21"/>
      <c r="J72" s="42"/>
    </row>
    <row r="73" spans="1:10" s="2" customFormat="1" x14ac:dyDescent="0.2">
      <c r="A73" s="7">
        <v>58.6666666666667</v>
      </c>
      <c r="B73" s="37" t="s">
        <v>10</v>
      </c>
      <c r="C73" s="16" t="s">
        <v>44</v>
      </c>
      <c r="D73" s="7" t="s">
        <v>4</v>
      </c>
      <c r="E73" s="8">
        <v>1</v>
      </c>
      <c r="F73" s="52"/>
      <c r="G73" s="9">
        <f t="shared" si="9"/>
        <v>0</v>
      </c>
      <c r="H73" s="42"/>
      <c r="I73" s="21"/>
      <c r="J73" s="42"/>
    </row>
    <row r="74" spans="1:10" s="2" customFormat="1" x14ac:dyDescent="0.2">
      <c r="A74" s="7">
        <v>59.578947368420998</v>
      </c>
      <c r="B74" s="37" t="s">
        <v>10</v>
      </c>
      <c r="C74" s="16" t="s">
        <v>45</v>
      </c>
      <c r="D74" s="7" t="s">
        <v>4</v>
      </c>
      <c r="E74" s="8">
        <v>2</v>
      </c>
      <c r="F74" s="52"/>
      <c r="G74" s="9">
        <f t="shared" si="9"/>
        <v>0</v>
      </c>
      <c r="H74" s="42"/>
      <c r="I74" s="21"/>
      <c r="J74" s="42"/>
    </row>
    <row r="75" spans="1:10" s="2" customFormat="1" x14ac:dyDescent="0.2">
      <c r="A75" s="7">
        <v>60.491228070175502</v>
      </c>
      <c r="B75" s="37" t="s">
        <v>10</v>
      </c>
      <c r="C75" s="16" t="s">
        <v>46</v>
      </c>
      <c r="D75" s="7" t="s">
        <v>4</v>
      </c>
      <c r="E75" s="8">
        <v>1</v>
      </c>
      <c r="F75" s="52"/>
      <c r="G75" s="9">
        <f t="shared" si="9"/>
        <v>0</v>
      </c>
      <c r="H75" s="42"/>
      <c r="I75" s="21"/>
      <c r="J75" s="42"/>
    </row>
    <row r="76" spans="1:10" s="2" customFormat="1" x14ac:dyDescent="0.2">
      <c r="A76" s="7">
        <v>61.4035087719299</v>
      </c>
      <c r="B76" s="37" t="s">
        <v>10</v>
      </c>
      <c r="C76" s="16" t="s">
        <v>48</v>
      </c>
      <c r="D76" s="7" t="s">
        <v>4</v>
      </c>
      <c r="E76" s="8">
        <v>1</v>
      </c>
      <c r="F76" s="52"/>
      <c r="G76" s="9">
        <f t="shared" si="9"/>
        <v>0</v>
      </c>
      <c r="H76" s="42"/>
      <c r="I76" s="21"/>
      <c r="J76" s="42"/>
    </row>
    <row r="77" spans="1:10" s="2" customFormat="1" x14ac:dyDescent="0.2">
      <c r="A77" s="7">
        <v>62.315789473684198</v>
      </c>
      <c r="B77" s="37" t="s">
        <v>10</v>
      </c>
      <c r="C77" s="16" t="s">
        <v>49</v>
      </c>
      <c r="D77" s="7" t="s">
        <v>4</v>
      </c>
      <c r="E77" s="8">
        <v>1</v>
      </c>
      <c r="F77" s="52"/>
      <c r="G77" s="9">
        <f t="shared" si="9"/>
        <v>0</v>
      </c>
      <c r="H77" s="42"/>
      <c r="I77" s="21"/>
      <c r="J77" s="42"/>
    </row>
    <row r="78" spans="1:10" s="2" customFormat="1" x14ac:dyDescent="0.2">
      <c r="A78" s="7">
        <v>63.228070175438503</v>
      </c>
      <c r="B78" s="37" t="s">
        <v>10</v>
      </c>
      <c r="C78" s="16" t="s">
        <v>50</v>
      </c>
      <c r="D78" s="7" t="s">
        <v>4</v>
      </c>
      <c r="E78" s="8">
        <v>1</v>
      </c>
      <c r="F78" s="52"/>
      <c r="G78" s="9">
        <f t="shared" si="9"/>
        <v>0</v>
      </c>
      <c r="H78" s="42"/>
      <c r="I78" s="21"/>
      <c r="J78" s="42"/>
    </row>
    <row r="79" spans="1:10" s="2" customFormat="1" x14ac:dyDescent="0.2">
      <c r="A79" s="7">
        <v>64.140350877193001</v>
      </c>
      <c r="B79" s="37" t="s">
        <v>10</v>
      </c>
      <c r="C79" s="16" t="s">
        <v>51</v>
      </c>
      <c r="D79" s="7" t="s">
        <v>4</v>
      </c>
      <c r="E79" s="8">
        <v>1</v>
      </c>
      <c r="F79" s="52"/>
      <c r="G79" s="9">
        <f t="shared" si="9"/>
        <v>0</v>
      </c>
      <c r="H79" s="42"/>
      <c r="I79" s="21"/>
      <c r="J79" s="42"/>
    </row>
    <row r="80" spans="1:10" s="2" customFormat="1" x14ac:dyDescent="0.2">
      <c r="A80" s="7">
        <v>65.052631578947398</v>
      </c>
      <c r="B80" s="37" t="s">
        <v>10</v>
      </c>
      <c r="C80" s="16" t="s">
        <v>52</v>
      </c>
      <c r="D80" s="7" t="s">
        <v>4</v>
      </c>
      <c r="E80" s="8">
        <v>1</v>
      </c>
      <c r="F80" s="52"/>
      <c r="G80" s="9">
        <f t="shared" si="9"/>
        <v>0</v>
      </c>
      <c r="H80" s="42"/>
      <c r="I80" s="21"/>
      <c r="J80" s="42"/>
    </row>
    <row r="81" spans="1:10" s="2" customFormat="1" x14ac:dyDescent="0.2">
      <c r="A81" s="7">
        <v>65.964912280701796</v>
      </c>
      <c r="B81" s="37" t="s">
        <v>10</v>
      </c>
      <c r="C81" s="16" t="s">
        <v>53</v>
      </c>
      <c r="D81" s="7" t="s">
        <v>4</v>
      </c>
      <c r="E81" s="8">
        <v>1</v>
      </c>
      <c r="F81" s="52"/>
      <c r="G81" s="9">
        <f t="shared" si="9"/>
        <v>0</v>
      </c>
      <c r="H81" s="42"/>
      <c r="I81" s="21"/>
      <c r="J81" s="42"/>
    </row>
    <row r="82" spans="1:10" s="2" customFormat="1" x14ac:dyDescent="0.2">
      <c r="A82" s="7">
        <v>66.877192982456194</v>
      </c>
      <c r="B82" s="37" t="s">
        <v>10</v>
      </c>
      <c r="C82" s="16" t="s">
        <v>54</v>
      </c>
      <c r="D82" s="7" t="s">
        <v>4</v>
      </c>
      <c r="E82" s="8">
        <v>1</v>
      </c>
      <c r="F82" s="52"/>
      <c r="G82" s="9">
        <f t="shared" si="9"/>
        <v>0</v>
      </c>
      <c r="H82" s="42"/>
      <c r="I82" s="21"/>
      <c r="J82" s="42"/>
    </row>
    <row r="83" spans="1:10" s="2" customFormat="1" x14ac:dyDescent="0.2">
      <c r="A83" s="7">
        <v>67.789473684210606</v>
      </c>
      <c r="B83" s="37" t="s">
        <v>10</v>
      </c>
      <c r="C83" s="16" t="s">
        <v>55</v>
      </c>
      <c r="D83" s="7" t="s">
        <v>4</v>
      </c>
      <c r="E83" s="8">
        <v>1</v>
      </c>
      <c r="F83" s="52"/>
      <c r="G83" s="9">
        <f t="shared" si="9"/>
        <v>0</v>
      </c>
      <c r="H83" s="42"/>
      <c r="I83" s="21"/>
      <c r="J83" s="42"/>
    </row>
    <row r="84" spans="1:10" s="2" customFormat="1" x14ac:dyDescent="0.2">
      <c r="A84" s="7">
        <v>68.701754385965003</v>
      </c>
      <c r="B84" s="37" t="s">
        <v>10</v>
      </c>
      <c r="C84" s="16" t="s">
        <v>56</v>
      </c>
      <c r="D84" s="7" t="s">
        <v>4</v>
      </c>
      <c r="E84" s="8">
        <v>1</v>
      </c>
      <c r="F84" s="52"/>
      <c r="G84" s="9">
        <f t="shared" si="9"/>
        <v>0</v>
      </c>
      <c r="H84" s="42"/>
      <c r="I84" s="21"/>
      <c r="J84" s="42"/>
    </row>
    <row r="85" spans="1:10" s="2" customFormat="1" x14ac:dyDescent="0.2">
      <c r="A85" s="7">
        <v>69.614035087719301</v>
      </c>
      <c r="B85" s="37" t="s">
        <v>10</v>
      </c>
      <c r="C85" s="16" t="s">
        <v>57</v>
      </c>
      <c r="D85" s="7" t="s">
        <v>4</v>
      </c>
      <c r="E85" s="8">
        <v>1</v>
      </c>
      <c r="F85" s="52"/>
      <c r="G85" s="9">
        <f t="shared" si="9"/>
        <v>0</v>
      </c>
      <c r="H85" s="42"/>
      <c r="I85" s="21"/>
      <c r="J85" s="42"/>
    </row>
    <row r="86" spans="1:10" s="2" customFormat="1" x14ac:dyDescent="0.2">
      <c r="A86" s="7">
        <v>70.526315789473699</v>
      </c>
      <c r="B86" s="37" t="s">
        <v>10</v>
      </c>
      <c r="C86" s="16" t="s">
        <v>58</v>
      </c>
      <c r="D86" s="7" t="s">
        <v>4</v>
      </c>
      <c r="E86" s="8">
        <v>1</v>
      </c>
      <c r="F86" s="52"/>
      <c r="G86" s="9">
        <f t="shared" si="9"/>
        <v>0</v>
      </c>
      <c r="H86" s="42"/>
      <c r="I86" s="21"/>
      <c r="J86" s="42"/>
    </row>
    <row r="87" spans="1:10" s="2" customFormat="1" x14ac:dyDescent="0.2">
      <c r="A87" s="7">
        <v>71.438596491228097</v>
      </c>
      <c r="B87" s="37" t="s">
        <v>10</v>
      </c>
      <c r="C87" s="16" t="s">
        <v>59</v>
      </c>
      <c r="D87" s="7" t="s">
        <v>4</v>
      </c>
      <c r="E87" s="8">
        <v>1</v>
      </c>
      <c r="F87" s="52"/>
      <c r="G87" s="9">
        <f t="shared" si="9"/>
        <v>0</v>
      </c>
      <c r="H87" s="42"/>
      <c r="I87" s="21"/>
      <c r="J87" s="42"/>
    </row>
    <row r="88" spans="1:10" s="2" customFormat="1" x14ac:dyDescent="0.2">
      <c r="A88" s="7">
        <v>72.350877192982495</v>
      </c>
      <c r="B88" s="37" t="s">
        <v>10</v>
      </c>
      <c r="C88" s="16" t="s">
        <v>60</v>
      </c>
      <c r="D88" s="7" t="s">
        <v>4</v>
      </c>
      <c r="E88" s="8">
        <v>1</v>
      </c>
      <c r="F88" s="52"/>
      <c r="G88" s="9">
        <f t="shared" si="9"/>
        <v>0</v>
      </c>
      <c r="H88" s="42"/>
      <c r="I88" s="21"/>
      <c r="J88" s="42"/>
    </row>
    <row r="89" spans="1:10" s="2" customFormat="1" x14ac:dyDescent="0.2">
      <c r="A89" s="7">
        <v>73.263157894736807</v>
      </c>
      <c r="B89" s="37" t="s">
        <v>10</v>
      </c>
      <c r="C89" s="16" t="s">
        <v>61</v>
      </c>
      <c r="D89" s="7" t="s">
        <v>4</v>
      </c>
      <c r="E89" s="8">
        <v>1</v>
      </c>
      <c r="F89" s="52"/>
      <c r="G89" s="9">
        <f t="shared" si="9"/>
        <v>0</v>
      </c>
      <c r="H89" s="42"/>
      <c r="I89" s="21"/>
      <c r="J89" s="42"/>
    </row>
    <row r="90" spans="1:10" s="2" customFormat="1" x14ac:dyDescent="0.2">
      <c r="A90" s="7">
        <v>74.175438596491304</v>
      </c>
      <c r="B90" s="37" t="s">
        <v>10</v>
      </c>
      <c r="C90" s="16" t="s">
        <v>62</v>
      </c>
      <c r="D90" s="7" t="s">
        <v>4</v>
      </c>
      <c r="E90" s="8">
        <v>1</v>
      </c>
      <c r="F90" s="52"/>
      <c r="G90" s="9">
        <f t="shared" si="9"/>
        <v>0</v>
      </c>
      <c r="H90" s="42"/>
      <c r="I90" s="21"/>
      <c r="J90" s="42"/>
    </row>
    <row r="91" spans="1:10" s="2" customFormat="1" x14ac:dyDescent="0.2">
      <c r="A91" s="7">
        <v>75.087719298245702</v>
      </c>
      <c r="B91" s="37" t="s">
        <v>10</v>
      </c>
      <c r="C91" s="16" t="s">
        <v>63</v>
      </c>
      <c r="D91" s="7" t="s">
        <v>4</v>
      </c>
      <c r="E91" s="8">
        <v>1</v>
      </c>
      <c r="F91" s="52"/>
      <c r="G91" s="9">
        <f t="shared" si="9"/>
        <v>0</v>
      </c>
      <c r="H91" s="42"/>
      <c r="I91" s="21"/>
      <c r="J91" s="42"/>
    </row>
    <row r="92" spans="1:10" s="2" customFormat="1" ht="51" x14ac:dyDescent="0.2">
      <c r="A92" s="7">
        <v>76.000000000000099</v>
      </c>
      <c r="B92" s="37" t="s">
        <v>10</v>
      </c>
      <c r="C92" s="16" t="s">
        <v>64</v>
      </c>
      <c r="D92" s="7" t="s">
        <v>4</v>
      </c>
      <c r="E92" s="8">
        <v>1</v>
      </c>
      <c r="F92" s="52"/>
      <c r="G92" s="9">
        <f t="shared" si="9"/>
        <v>0</v>
      </c>
      <c r="H92" s="42"/>
      <c r="I92" s="21"/>
      <c r="J92" s="42"/>
    </row>
    <row r="93" spans="1:10" s="2" customFormat="1" ht="4.5" customHeight="1" x14ac:dyDescent="0.2">
      <c r="A93" s="7">
        <v>76.912280701754398</v>
      </c>
      <c r="B93" s="37"/>
      <c r="C93" s="16"/>
      <c r="D93" s="7"/>
      <c r="E93" s="8"/>
      <c r="F93" s="52"/>
      <c r="G93" s="9"/>
      <c r="H93" s="42"/>
      <c r="I93" s="21"/>
      <c r="J93" s="42"/>
    </row>
    <row r="94" spans="1:10" s="2" customFormat="1" x14ac:dyDescent="0.2">
      <c r="A94" s="7">
        <v>77.824561403508795</v>
      </c>
      <c r="B94" s="37" t="s">
        <v>10</v>
      </c>
      <c r="C94" s="16" t="s">
        <v>65</v>
      </c>
      <c r="D94" s="7" t="s">
        <v>4</v>
      </c>
      <c r="E94" s="8">
        <v>1</v>
      </c>
      <c r="F94" s="52"/>
      <c r="G94" s="9">
        <f t="shared" si="9"/>
        <v>0</v>
      </c>
      <c r="H94" s="42"/>
      <c r="I94" s="21"/>
      <c r="J94" s="42"/>
    </row>
    <row r="95" spans="1:10" s="2" customFormat="1" x14ac:dyDescent="0.2">
      <c r="A95" s="7">
        <v>78.736842105263193</v>
      </c>
      <c r="B95" s="37" t="s">
        <v>10</v>
      </c>
      <c r="C95" s="16" t="s">
        <v>66</v>
      </c>
      <c r="D95" s="7" t="s">
        <v>4</v>
      </c>
      <c r="E95" s="8">
        <v>3</v>
      </c>
      <c r="F95" s="52"/>
      <c r="G95" s="9">
        <f t="shared" si="9"/>
        <v>0</v>
      </c>
      <c r="H95" s="42"/>
      <c r="I95" s="21"/>
      <c r="J95" s="42"/>
    </row>
    <row r="96" spans="1:10" s="2" customFormat="1" x14ac:dyDescent="0.2">
      <c r="A96" s="7">
        <v>79.649122807017605</v>
      </c>
      <c r="B96" s="37" t="s">
        <v>10</v>
      </c>
      <c r="C96" s="16" t="s">
        <v>67</v>
      </c>
      <c r="D96" s="7" t="s">
        <v>4</v>
      </c>
      <c r="E96" s="8">
        <v>1</v>
      </c>
      <c r="F96" s="52"/>
      <c r="G96" s="9">
        <f t="shared" si="9"/>
        <v>0</v>
      </c>
      <c r="H96" s="42"/>
      <c r="I96" s="21"/>
      <c r="J96" s="42"/>
    </row>
    <row r="97" spans="1:10" s="2" customFormat="1" x14ac:dyDescent="0.2">
      <c r="A97" s="7">
        <v>80.561403508772003</v>
      </c>
      <c r="B97" s="37" t="s">
        <v>10</v>
      </c>
      <c r="C97" s="16" t="s">
        <v>68</v>
      </c>
      <c r="D97" s="7" t="s">
        <v>4</v>
      </c>
      <c r="E97" s="8">
        <v>1</v>
      </c>
      <c r="F97" s="52"/>
      <c r="G97" s="9">
        <f t="shared" si="9"/>
        <v>0</v>
      </c>
      <c r="H97" s="42"/>
      <c r="I97" s="21"/>
      <c r="J97" s="42"/>
    </row>
    <row r="98" spans="1:10" s="2" customFormat="1" x14ac:dyDescent="0.2">
      <c r="A98" s="7">
        <v>81.4736842105264</v>
      </c>
      <c r="B98" s="37" t="s">
        <v>10</v>
      </c>
      <c r="C98" s="16" t="s">
        <v>69</v>
      </c>
      <c r="D98" s="7" t="s">
        <v>4</v>
      </c>
      <c r="E98" s="8">
        <v>1</v>
      </c>
      <c r="F98" s="52"/>
      <c r="G98" s="9">
        <f t="shared" si="9"/>
        <v>0</v>
      </c>
      <c r="H98" s="42"/>
      <c r="I98" s="21"/>
      <c r="J98" s="42"/>
    </row>
    <row r="99" spans="1:10" s="2" customFormat="1" x14ac:dyDescent="0.2">
      <c r="A99" s="7">
        <v>82.385964912280798</v>
      </c>
      <c r="B99" s="37" t="s">
        <v>10</v>
      </c>
      <c r="C99" s="16" t="s">
        <v>70</v>
      </c>
      <c r="D99" s="7" t="s">
        <v>4</v>
      </c>
      <c r="E99" s="8">
        <v>1</v>
      </c>
      <c r="F99" s="52"/>
      <c r="G99" s="9">
        <f t="shared" ref="G99:G110" si="10">ROUND(E99*F99,2)</f>
        <v>0</v>
      </c>
      <c r="H99" s="42"/>
      <c r="I99" s="21"/>
      <c r="J99" s="42"/>
    </row>
    <row r="100" spans="1:10" s="2" customFormat="1" x14ac:dyDescent="0.2">
      <c r="A100" s="7">
        <v>83.298245614035096</v>
      </c>
      <c r="B100" s="37" t="s">
        <v>10</v>
      </c>
      <c r="C100" s="16" t="s">
        <v>71</v>
      </c>
      <c r="D100" s="7" t="s">
        <v>4</v>
      </c>
      <c r="E100" s="8">
        <v>1</v>
      </c>
      <c r="F100" s="52"/>
      <c r="G100" s="9">
        <f t="shared" si="10"/>
        <v>0</v>
      </c>
      <c r="H100" s="42"/>
      <c r="I100" s="21"/>
      <c r="J100" s="42"/>
    </row>
    <row r="101" spans="1:10" s="2" customFormat="1" x14ac:dyDescent="0.2">
      <c r="A101" s="7">
        <v>84.210526315789494</v>
      </c>
      <c r="B101" s="37" t="s">
        <v>10</v>
      </c>
      <c r="C101" s="16" t="s">
        <v>72</v>
      </c>
      <c r="D101" s="7" t="s">
        <v>4</v>
      </c>
      <c r="E101" s="8">
        <v>2</v>
      </c>
      <c r="F101" s="52"/>
      <c r="G101" s="9">
        <f t="shared" si="10"/>
        <v>0</v>
      </c>
      <c r="H101" s="42"/>
      <c r="I101" s="21"/>
      <c r="J101" s="42"/>
    </row>
    <row r="102" spans="1:10" s="2" customFormat="1" x14ac:dyDescent="0.2">
      <c r="A102" s="7">
        <v>85.122807017543906</v>
      </c>
      <c r="B102" s="37" t="s">
        <v>10</v>
      </c>
      <c r="C102" s="16" t="s">
        <v>73</v>
      </c>
      <c r="D102" s="7" t="s">
        <v>4</v>
      </c>
      <c r="E102" s="8">
        <v>1</v>
      </c>
      <c r="F102" s="52"/>
      <c r="G102" s="9">
        <f t="shared" si="10"/>
        <v>0</v>
      </c>
      <c r="H102" s="42"/>
      <c r="I102" s="21"/>
      <c r="J102" s="42"/>
    </row>
    <row r="103" spans="1:10" s="2" customFormat="1" x14ac:dyDescent="0.2">
      <c r="A103" s="7">
        <v>86.035087719298303</v>
      </c>
      <c r="B103" s="37" t="s">
        <v>10</v>
      </c>
      <c r="C103" s="16" t="s">
        <v>74</v>
      </c>
      <c r="D103" s="7" t="s">
        <v>4</v>
      </c>
      <c r="E103" s="8">
        <v>2</v>
      </c>
      <c r="F103" s="52"/>
      <c r="G103" s="9">
        <f t="shared" si="10"/>
        <v>0</v>
      </c>
      <c r="H103" s="42"/>
      <c r="I103" s="21"/>
      <c r="J103" s="42"/>
    </row>
    <row r="104" spans="1:10" s="2" customFormat="1" x14ac:dyDescent="0.2">
      <c r="A104" s="7">
        <v>86.947368421052701</v>
      </c>
      <c r="B104" s="37" t="s">
        <v>10</v>
      </c>
      <c r="C104" s="16" t="s">
        <v>75</v>
      </c>
      <c r="D104" s="7" t="s">
        <v>4</v>
      </c>
      <c r="E104" s="8">
        <v>1</v>
      </c>
      <c r="F104" s="52"/>
      <c r="G104" s="9">
        <f t="shared" si="10"/>
        <v>0</v>
      </c>
      <c r="H104" s="42"/>
      <c r="I104" s="21"/>
      <c r="J104" s="42"/>
    </row>
    <row r="105" spans="1:10" s="2" customFormat="1" x14ac:dyDescent="0.2">
      <c r="A105" s="7">
        <v>87.859649122807099</v>
      </c>
      <c r="B105" s="37" t="s">
        <v>10</v>
      </c>
      <c r="C105" s="16" t="s">
        <v>76</v>
      </c>
      <c r="D105" s="7" t="s">
        <v>4</v>
      </c>
      <c r="E105" s="8">
        <v>1</v>
      </c>
      <c r="F105" s="52"/>
      <c r="G105" s="9">
        <f t="shared" si="10"/>
        <v>0</v>
      </c>
      <c r="H105" s="42"/>
      <c r="I105" s="21"/>
      <c r="J105" s="42"/>
    </row>
    <row r="106" spans="1:10" s="2" customFormat="1" x14ac:dyDescent="0.2">
      <c r="A106" s="7">
        <v>88.771929824561497</v>
      </c>
      <c r="B106" s="37" t="s">
        <v>10</v>
      </c>
      <c r="C106" s="16" t="s">
        <v>77</v>
      </c>
      <c r="D106" s="7" t="s">
        <v>4</v>
      </c>
      <c r="E106" s="8">
        <v>1</v>
      </c>
      <c r="F106" s="52"/>
      <c r="G106" s="9">
        <f t="shared" si="10"/>
        <v>0</v>
      </c>
      <c r="H106" s="42"/>
      <c r="I106" s="21"/>
      <c r="J106" s="42"/>
    </row>
    <row r="107" spans="1:10" s="2" customFormat="1" x14ac:dyDescent="0.2">
      <c r="A107" s="7">
        <v>89.684210526315795</v>
      </c>
      <c r="B107" s="37" t="s">
        <v>10</v>
      </c>
      <c r="C107" s="16" t="s">
        <v>78</v>
      </c>
      <c r="D107" s="7" t="s">
        <v>4</v>
      </c>
      <c r="E107" s="8">
        <v>1</v>
      </c>
      <c r="F107" s="52"/>
      <c r="G107" s="9">
        <f t="shared" si="10"/>
        <v>0</v>
      </c>
      <c r="H107" s="42"/>
      <c r="I107" s="21"/>
      <c r="J107" s="42"/>
    </row>
    <row r="108" spans="1:10" s="2" customFormat="1" x14ac:dyDescent="0.2">
      <c r="A108" s="7">
        <v>90.596491228070093</v>
      </c>
      <c r="B108" s="37" t="s">
        <v>10</v>
      </c>
      <c r="C108" s="16" t="s">
        <v>79</v>
      </c>
      <c r="D108" s="7" t="s">
        <v>4</v>
      </c>
      <c r="E108" s="8">
        <v>4</v>
      </c>
      <c r="F108" s="52"/>
      <c r="G108" s="9">
        <f t="shared" si="10"/>
        <v>0</v>
      </c>
      <c r="H108" s="42"/>
      <c r="I108" s="21"/>
      <c r="J108" s="42"/>
    </row>
    <row r="109" spans="1:10" s="2" customFormat="1" x14ac:dyDescent="0.2">
      <c r="A109" s="7">
        <v>91.508771929824604</v>
      </c>
      <c r="B109" s="37" t="s">
        <v>10</v>
      </c>
      <c r="C109" s="16" t="s">
        <v>80</v>
      </c>
      <c r="D109" s="7" t="s">
        <v>4</v>
      </c>
      <c r="E109" s="8">
        <v>1</v>
      </c>
      <c r="F109" s="52"/>
      <c r="G109" s="9">
        <f t="shared" si="10"/>
        <v>0</v>
      </c>
      <c r="H109" s="42"/>
      <c r="I109" s="21"/>
      <c r="J109" s="42"/>
    </row>
    <row r="110" spans="1:10" s="2" customFormat="1" ht="38.25" x14ac:dyDescent="0.2">
      <c r="A110" s="7">
        <v>92.421052631579002</v>
      </c>
      <c r="B110" s="37" t="s">
        <v>10</v>
      </c>
      <c r="C110" s="16" t="s">
        <v>81</v>
      </c>
      <c r="D110" s="7" t="s">
        <v>4</v>
      </c>
      <c r="E110" s="8">
        <v>1</v>
      </c>
      <c r="F110" s="52"/>
      <c r="G110" s="9">
        <f t="shared" si="10"/>
        <v>0</v>
      </c>
      <c r="H110" s="42"/>
      <c r="I110" s="21"/>
      <c r="J110" s="42"/>
    </row>
    <row r="111" spans="1:10" s="2" customFormat="1" x14ac:dyDescent="0.2">
      <c r="A111" s="7">
        <v>93.3333333333334</v>
      </c>
      <c r="B111" s="37" t="s">
        <v>10</v>
      </c>
      <c r="C111" s="16" t="s">
        <v>82</v>
      </c>
      <c r="D111" s="7" t="s">
        <v>4</v>
      </c>
      <c r="E111" s="8">
        <v>1</v>
      </c>
      <c r="F111" s="52"/>
      <c r="G111" s="9">
        <f t="shared" si="7"/>
        <v>0</v>
      </c>
      <c r="H111" s="42"/>
      <c r="I111" s="21"/>
      <c r="J111" s="42"/>
    </row>
    <row r="112" spans="1:10" s="2" customFormat="1" ht="25.5" x14ac:dyDescent="0.2">
      <c r="A112" s="7">
        <v>94.245614035087797</v>
      </c>
      <c r="B112" s="37" t="s">
        <v>10</v>
      </c>
      <c r="C112" s="16" t="s">
        <v>83</v>
      </c>
      <c r="D112" s="7" t="s">
        <v>4</v>
      </c>
      <c r="E112" s="8">
        <v>1</v>
      </c>
      <c r="F112" s="52"/>
      <c r="G112" s="9">
        <f t="shared" si="7"/>
        <v>0</v>
      </c>
      <c r="H112" s="42"/>
      <c r="I112" s="21"/>
      <c r="J112" s="42"/>
    </row>
    <row r="113" spans="1:10" s="2" customFormat="1" x14ac:dyDescent="0.2">
      <c r="A113" s="7">
        <v>95.157894736842195</v>
      </c>
      <c r="B113" s="37" t="s">
        <v>10</v>
      </c>
      <c r="C113" s="16" t="s">
        <v>84</v>
      </c>
      <c r="D113" s="7" t="s">
        <v>4</v>
      </c>
      <c r="E113" s="8">
        <v>1</v>
      </c>
      <c r="F113" s="52"/>
      <c r="G113" s="9">
        <f t="shared" si="7"/>
        <v>0</v>
      </c>
      <c r="H113" s="42"/>
      <c r="I113" s="21"/>
      <c r="J113" s="42"/>
    </row>
    <row r="114" spans="1:10" s="2" customFormat="1" x14ac:dyDescent="0.2">
      <c r="A114" s="7">
        <v>96.070175438596607</v>
      </c>
      <c r="B114" s="37" t="s">
        <v>10</v>
      </c>
      <c r="C114" s="16" t="s">
        <v>85</v>
      </c>
      <c r="D114" s="7" t="s">
        <v>4</v>
      </c>
      <c r="E114" s="8">
        <v>1</v>
      </c>
      <c r="F114" s="52"/>
      <c r="G114" s="9">
        <f t="shared" si="7"/>
        <v>0</v>
      </c>
      <c r="H114" s="42"/>
      <c r="I114" s="21"/>
      <c r="J114" s="42"/>
    </row>
    <row r="115" spans="1:10" s="2" customFormat="1" ht="25.5" x14ac:dyDescent="0.2">
      <c r="A115" s="7">
        <v>96.982456140350905</v>
      </c>
      <c r="B115" s="37" t="s">
        <v>10</v>
      </c>
      <c r="C115" s="16" t="s">
        <v>86</v>
      </c>
      <c r="D115" s="7" t="s">
        <v>4</v>
      </c>
      <c r="E115" s="8">
        <v>3</v>
      </c>
      <c r="F115" s="52"/>
      <c r="G115" s="9">
        <f t="shared" si="7"/>
        <v>0</v>
      </c>
      <c r="H115" s="42"/>
      <c r="I115" s="21"/>
      <c r="J115" s="42"/>
    </row>
    <row r="116" spans="1:10" s="2" customFormat="1" ht="25.5" x14ac:dyDescent="0.2">
      <c r="A116" s="7">
        <v>97.894736842105303</v>
      </c>
      <c r="B116" s="37" t="s">
        <v>10</v>
      </c>
      <c r="C116" s="16" t="s">
        <v>87</v>
      </c>
      <c r="D116" s="7" t="s">
        <v>4</v>
      </c>
      <c r="E116" s="8">
        <v>1</v>
      </c>
      <c r="F116" s="52"/>
      <c r="G116" s="9">
        <f t="shared" si="7"/>
        <v>0</v>
      </c>
      <c r="H116" s="42"/>
      <c r="I116" s="21"/>
      <c r="J116" s="42"/>
    </row>
    <row r="117" spans="1:10" s="2" customFormat="1" x14ac:dyDescent="0.2">
      <c r="A117" s="7">
        <v>98.8070175438597</v>
      </c>
      <c r="B117" s="37" t="s">
        <v>10</v>
      </c>
      <c r="C117" s="16" t="s">
        <v>88</v>
      </c>
      <c r="D117" s="7" t="s">
        <v>4</v>
      </c>
      <c r="E117" s="8">
        <v>1</v>
      </c>
      <c r="F117" s="52"/>
      <c r="G117" s="9">
        <f t="shared" si="7"/>
        <v>0</v>
      </c>
      <c r="H117" s="42"/>
      <c r="I117" s="21"/>
      <c r="J117" s="42"/>
    </row>
    <row r="118" spans="1:10" s="2" customFormat="1" x14ac:dyDescent="0.2">
      <c r="A118" s="7">
        <v>99.719298245614098</v>
      </c>
      <c r="B118" s="37" t="s">
        <v>10</v>
      </c>
      <c r="C118" s="16" t="s">
        <v>89</v>
      </c>
      <c r="D118" s="7" t="s">
        <v>4</v>
      </c>
      <c r="E118" s="8">
        <v>1</v>
      </c>
      <c r="F118" s="52"/>
      <c r="G118" s="9">
        <f t="shared" si="7"/>
        <v>0</v>
      </c>
      <c r="H118" s="42"/>
      <c r="I118" s="21"/>
      <c r="J118" s="42"/>
    </row>
    <row r="119" spans="1:10" s="2" customFormat="1" x14ac:dyDescent="0.2">
      <c r="A119" s="7">
        <v>100.631578947368</v>
      </c>
      <c r="B119" s="37" t="s">
        <v>10</v>
      </c>
      <c r="C119" s="16" t="s">
        <v>90</v>
      </c>
      <c r="D119" s="7" t="s">
        <v>4</v>
      </c>
      <c r="E119" s="8">
        <v>1</v>
      </c>
      <c r="F119" s="52"/>
      <c r="G119" s="9">
        <f t="shared" si="7"/>
        <v>0</v>
      </c>
      <c r="H119" s="42"/>
      <c r="I119" s="21"/>
      <c r="J119" s="42"/>
    </row>
    <row r="120" spans="1:10" s="2" customFormat="1" ht="25.5" x14ac:dyDescent="0.2">
      <c r="A120" s="7">
        <v>101.543859649122</v>
      </c>
      <c r="B120" s="37" t="s">
        <v>10</v>
      </c>
      <c r="C120" s="16" t="s">
        <v>91</v>
      </c>
      <c r="D120" s="7" t="s">
        <v>4</v>
      </c>
      <c r="E120" s="8">
        <v>1</v>
      </c>
      <c r="F120" s="52"/>
      <c r="G120" s="9">
        <f t="shared" si="7"/>
        <v>0</v>
      </c>
      <c r="H120" s="42"/>
      <c r="I120" s="21"/>
      <c r="J120" s="42"/>
    </row>
    <row r="121" spans="1:10" s="2" customFormat="1" ht="51" x14ac:dyDescent="0.2">
      <c r="A121" s="7">
        <v>102.45614035087701</v>
      </c>
      <c r="B121" s="37" t="s">
        <v>159</v>
      </c>
      <c r="C121" s="16" t="s">
        <v>103</v>
      </c>
      <c r="D121" s="7" t="s">
        <v>4</v>
      </c>
      <c r="E121" s="8">
        <v>1</v>
      </c>
      <c r="F121" s="52"/>
      <c r="G121" s="9">
        <f t="shared" si="7"/>
        <v>0</v>
      </c>
      <c r="H121" s="42"/>
      <c r="I121" s="21"/>
      <c r="J121" s="42"/>
    </row>
    <row r="122" spans="1:10" s="2" customFormat="1" ht="51" x14ac:dyDescent="0.2">
      <c r="A122" s="7">
        <v>103.36842105263101</v>
      </c>
      <c r="B122" s="37" t="s">
        <v>159</v>
      </c>
      <c r="C122" s="16" t="s">
        <v>104</v>
      </c>
      <c r="D122" s="7" t="s">
        <v>4</v>
      </c>
      <c r="E122" s="8">
        <v>1</v>
      </c>
      <c r="F122" s="52"/>
      <c r="G122" s="9">
        <f t="shared" si="7"/>
        <v>0</v>
      </c>
      <c r="H122" s="42"/>
      <c r="I122" s="21"/>
      <c r="J122" s="42"/>
    </row>
    <row r="123" spans="1:10" s="2" customFormat="1" ht="69" customHeight="1" x14ac:dyDescent="0.2">
      <c r="A123" s="7">
        <v>104.280701754386</v>
      </c>
      <c r="B123" s="37" t="s">
        <v>159</v>
      </c>
      <c r="C123" s="16" t="s">
        <v>105</v>
      </c>
      <c r="D123" s="7" t="s">
        <v>4</v>
      </c>
      <c r="E123" s="8">
        <v>1</v>
      </c>
      <c r="F123" s="52"/>
      <c r="G123" s="9">
        <f t="shared" si="7"/>
        <v>0</v>
      </c>
      <c r="H123" s="42"/>
      <c r="I123" s="21"/>
      <c r="J123" s="42"/>
    </row>
    <row r="124" spans="1:10" s="2" customFormat="1" ht="76.5" x14ac:dyDescent="0.2">
      <c r="A124" s="7">
        <v>105.19298245614</v>
      </c>
      <c r="B124" s="37" t="s">
        <v>159</v>
      </c>
      <c r="C124" s="16" t="s">
        <v>106</v>
      </c>
      <c r="D124" s="7" t="s">
        <v>4</v>
      </c>
      <c r="E124" s="8">
        <v>1</v>
      </c>
      <c r="F124" s="52"/>
      <c r="G124" s="9">
        <f t="shared" si="7"/>
        <v>0</v>
      </c>
      <c r="H124" s="42"/>
      <c r="I124" s="21"/>
      <c r="J124" s="42"/>
    </row>
    <row r="125" spans="1:10" s="2" customFormat="1" x14ac:dyDescent="0.2">
      <c r="A125" s="7"/>
      <c r="B125" s="37"/>
      <c r="C125" s="16"/>
      <c r="D125" s="7"/>
      <c r="E125" s="8"/>
      <c r="F125" s="52"/>
      <c r="G125" s="9"/>
      <c r="H125" s="42"/>
      <c r="I125" s="21"/>
      <c r="J125" s="42"/>
    </row>
    <row r="126" spans="1:10" s="2" customFormat="1" x14ac:dyDescent="0.2">
      <c r="A126" s="10"/>
      <c r="B126" s="37"/>
      <c r="C126" s="16"/>
      <c r="D126" s="7"/>
      <c r="E126" s="8"/>
      <c r="F126" s="9"/>
      <c r="G126" s="9"/>
      <c r="H126" s="42"/>
      <c r="I126" s="21"/>
      <c r="J126" s="42"/>
    </row>
    <row r="127" spans="1:10" s="2" customFormat="1" x14ac:dyDescent="0.2">
      <c r="A127" s="10"/>
      <c r="B127" s="37"/>
      <c r="C127" s="16"/>
      <c r="D127" s="7"/>
      <c r="E127" s="8"/>
      <c r="F127" s="9"/>
      <c r="G127" s="9"/>
      <c r="H127" s="42"/>
      <c r="I127" s="21"/>
      <c r="J127" s="42"/>
    </row>
    <row r="128" spans="1:10" s="2" customFormat="1" x14ac:dyDescent="0.2">
      <c r="A128" s="10"/>
      <c r="B128" s="36"/>
      <c r="C128" s="14"/>
      <c r="D128" s="25"/>
      <c r="E128" s="23"/>
      <c r="F128" s="23"/>
      <c r="G128" s="6"/>
      <c r="H128" s="42"/>
      <c r="I128" s="21"/>
      <c r="J128" s="42"/>
    </row>
    <row r="129" spans="1:8" x14ac:dyDescent="0.2">
      <c r="A129" s="24"/>
      <c r="B129" s="38"/>
      <c r="C129" s="18" t="s">
        <v>8</v>
      </c>
      <c r="D129" s="31"/>
      <c r="E129" s="41"/>
      <c r="F129" s="41"/>
      <c r="G129" s="12">
        <f>SUM(G11:G128)</f>
        <v>0</v>
      </c>
      <c r="H129" s="4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6" fitToHeight="99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Součty</vt:lpstr>
      <vt:lpstr>AVT</vt:lpstr>
      <vt:lpstr>Pomůcky</vt:lpstr>
      <vt:lpstr>#Figury</vt:lpstr>
      <vt:lpstr>AVT!Názvy_tisku</vt:lpstr>
      <vt:lpstr>Pomůcky!Názvy_tisku</vt:lpstr>
      <vt:lpstr>AVT!Oblast_tisku</vt:lpstr>
      <vt:lpstr>Pomůcky!Oblast_tisku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Vlasta Dudková</cp:lastModifiedBy>
  <cp:lastPrinted>2019-11-21T13:12:23Z</cp:lastPrinted>
  <dcterms:created xsi:type="dcterms:W3CDTF">2006-04-27T05:25:48Z</dcterms:created>
  <dcterms:modified xsi:type="dcterms:W3CDTF">2026-04-08T10:46:40Z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